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esktop\"/>
    </mc:Choice>
  </mc:AlternateContent>
  <bookViews>
    <workbookView xWindow="0" yWindow="0" windowWidth="20160" windowHeight="9045" activeTab="3"/>
  </bookViews>
  <sheets>
    <sheet name="Sheet1" sheetId="1" r:id="rId1"/>
    <sheet name="Example" sheetId="3" r:id="rId2"/>
    <sheet name="Sheet2" sheetId="2" r:id="rId3"/>
    <sheet name="blank" sheetId="4" r:id="rId4"/>
    <sheet name="Blnk Physical Science Versio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B21" i="5"/>
  <c r="D13" i="5"/>
  <c r="D12" i="5"/>
  <c r="D8" i="5"/>
  <c r="F8" i="5" s="1"/>
  <c r="F9" i="5" s="1"/>
  <c r="B12" i="5" s="1"/>
  <c r="F7" i="5"/>
  <c r="F12" i="5" l="1"/>
  <c r="B13" i="5"/>
  <c r="F13" i="5" s="1"/>
  <c r="F21" i="5"/>
  <c r="E21" i="4"/>
  <c r="B21" i="4"/>
  <c r="D13" i="4"/>
  <c r="E26" i="4" s="1"/>
  <c r="D12" i="4"/>
  <c r="E25" i="4" s="1"/>
  <c r="D8" i="4"/>
  <c r="F8" i="4" s="1"/>
  <c r="F9" i="4" s="1"/>
  <c r="B12" i="4" s="1"/>
  <c r="F7" i="4"/>
  <c r="G21" i="5" l="1"/>
  <c r="F20" i="5"/>
  <c r="G20" i="5" s="1"/>
  <c r="F19" i="5"/>
  <c r="G19" i="5" s="1"/>
  <c r="F18" i="5"/>
  <c r="G18" i="5" s="1"/>
  <c r="F17" i="5"/>
  <c r="G17" i="5" s="1"/>
  <c r="F16" i="5"/>
  <c r="G16" i="5" s="1"/>
  <c r="C20" i="5"/>
  <c r="D20" i="5" s="1"/>
  <c r="C19" i="5"/>
  <c r="D19" i="5" s="1"/>
  <c r="C18" i="5"/>
  <c r="D18" i="5" s="1"/>
  <c r="C17" i="5"/>
  <c r="D17" i="5" s="1"/>
  <c r="C16" i="5"/>
  <c r="D16" i="5" s="1"/>
  <c r="C21" i="5"/>
  <c r="B13" i="4"/>
  <c r="F13" i="4" s="1"/>
  <c r="F21" i="4" s="1"/>
  <c r="F12" i="4"/>
  <c r="D21" i="5" l="1"/>
  <c r="D26" i="4"/>
  <c r="F26" i="4" s="1"/>
  <c r="G21" i="4"/>
  <c r="C21" i="4"/>
  <c r="C20" i="4"/>
  <c r="D20" i="4" s="1"/>
  <c r="C19" i="4"/>
  <c r="D19" i="4" s="1"/>
  <c r="C18" i="4"/>
  <c r="D18" i="4" s="1"/>
  <c r="C17" i="4"/>
  <c r="D17" i="4" s="1"/>
  <c r="C16" i="4"/>
  <c r="D16" i="4" s="1"/>
  <c r="F20" i="4"/>
  <c r="G20" i="4" s="1"/>
  <c r="F19" i="4"/>
  <c r="G19" i="4" s="1"/>
  <c r="F18" i="4"/>
  <c r="G18" i="4" s="1"/>
  <c r="F17" i="4"/>
  <c r="G17" i="4" s="1"/>
  <c r="F16" i="4"/>
  <c r="G16" i="4" s="1"/>
  <c r="D25" i="4" l="1"/>
  <c r="F25" i="4" s="1"/>
  <c r="D21" i="4"/>
  <c r="B21" i="3" l="1"/>
  <c r="D13" i="3" l="1"/>
  <c r="E26" i="3" s="1"/>
  <c r="D12" i="3"/>
  <c r="E21" i="3"/>
  <c r="F8" i="3"/>
  <c r="F9" i="3" s="1"/>
  <c r="D8" i="3"/>
  <c r="F7" i="3"/>
  <c r="F8" i="1"/>
  <c r="B11" i="1" s="1"/>
  <c r="B12" i="1"/>
  <c r="D12" i="1"/>
  <c r="E24" i="1" s="1"/>
  <c r="E23" i="2"/>
  <c r="E19" i="2"/>
  <c r="B19" i="2"/>
  <c r="D12" i="2"/>
  <c r="E24" i="2" s="1"/>
  <c r="D11" i="2"/>
  <c r="F7" i="2"/>
  <c r="B12" i="2" s="1"/>
  <c r="F12" i="2" s="1"/>
  <c r="D7" i="2"/>
  <c r="F6" i="2"/>
  <c r="B19" i="1"/>
  <c r="E23" i="1"/>
  <c r="D11" i="1"/>
  <c r="D7" i="1"/>
  <c r="F7" i="1" s="1"/>
  <c r="F6" i="1"/>
  <c r="E25" i="3" l="1"/>
  <c r="B12" i="3"/>
  <c r="F12" i="3" s="1"/>
  <c r="F12" i="1"/>
  <c r="F11" i="1"/>
  <c r="F18" i="2"/>
  <c r="G18" i="2" s="1"/>
  <c r="F15" i="2"/>
  <c r="G15" i="2" s="1"/>
  <c r="F17" i="2"/>
  <c r="G17" i="2" s="1"/>
  <c r="F16" i="2"/>
  <c r="G16" i="2" s="1"/>
  <c r="F14" i="2"/>
  <c r="B11" i="2"/>
  <c r="F11" i="2" s="1"/>
  <c r="C19" i="3" l="1"/>
  <c r="C18" i="3"/>
  <c r="C21" i="3"/>
  <c r="C17" i="3"/>
  <c r="C20" i="3"/>
  <c r="C16" i="3"/>
  <c r="D16" i="3" s="1"/>
  <c r="D20" i="3"/>
  <c r="B13" i="3"/>
  <c r="F13" i="3" s="1"/>
  <c r="F18" i="1"/>
  <c r="G18" i="1" s="1"/>
  <c r="F14" i="1"/>
  <c r="G14" i="1" s="1"/>
  <c r="F16" i="1"/>
  <c r="G16" i="1" s="1"/>
  <c r="F17" i="1"/>
  <c r="G17" i="1" s="1"/>
  <c r="F15" i="1"/>
  <c r="C16" i="1"/>
  <c r="D16" i="1" s="1"/>
  <c r="C15" i="1"/>
  <c r="D15" i="1" s="1"/>
  <c r="C18" i="1"/>
  <c r="D18" i="1" s="1"/>
  <c r="C14" i="1"/>
  <c r="C17" i="1"/>
  <c r="D17" i="1" s="1"/>
  <c r="C18" i="2"/>
  <c r="D18" i="2" s="1"/>
  <c r="C17" i="2"/>
  <c r="D17" i="2" s="1"/>
  <c r="C16" i="2"/>
  <c r="D16" i="2" s="1"/>
  <c r="C15" i="2"/>
  <c r="D15" i="2" s="1"/>
  <c r="C14" i="2"/>
  <c r="F19" i="2"/>
  <c r="D24" i="2" s="1"/>
  <c r="F24" i="2" s="1"/>
  <c r="G14" i="2"/>
  <c r="G19" i="2" s="1"/>
  <c r="F21" i="3" l="1"/>
  <c r="F17" i="3"/>
  <c r="G17" i="3" s="1"/>
  <c r="F16" i="3"/>
  <c r="G16" i="3" s="1"/>
  <c r="F19" i="3"/>
  <c r="G19" i="3" s="1"/>
  <c r="F18" i="3"/>
  <c r="G18" i="3" s="1"/>
  <c r="F20" i="3"/>
  <c r="G20" i="3" s="1"/>
  <c r="D17" i="3"/>
  <c r="D18" i="3"/>
  <c r="D19" i="3"/>
  <c r="C19" i="1"/>
  <c r="D23" i="1" s="1"/>
  <c r="F23" i="1" s="1"/>
  <c r="D14" i="1"/>
  <c r="D19" i="1" s="1"/>
  <c r="F19" i="1"/>
  <c r="G15" i="1"/>
  <c r="G19" i="1" s="1"/>
  <c r="C19" i="2"/>
  <c r="D23" i="2" s="1"/>
  <c r="F23" i="2" s="1"/>
  <c r="D14" i="2"/>
  <c r="D19" i="2" s="1"/>
  <c r="D21" i="3" l="1"/>
  <c r="D24" i="1"/>
  <c r="F24" i="1" s="1"/>
  <c r="D26" i="3" l="1"/>
  <c r="F26" i="3" s="1"/>
  <c r="G21" i="3"/>
  <c r="D25" i="3"/>
  <c r="F25" i="3" s="1"/>
</calcChain>
</file>

<file path=xl/sharedStrings.xml><?xml version="1.0" encoding="utf-8"?>
<sst xmlns="http://schemas.openxmlformats.org/spreadsheetml/2006/main" count="224" uniqueCount="52">
  <si>
    <t>Date</t>
  </si>
  <si>
    <t>Block</t>
  </si>
  <si>
    <t>Mass verse Acceleration - Newton's 2nd Law</t>
  </si>
  <si>
    <t>Mass of cart</t>
  </si>
  <si>
    <t>Additional mass on cart</t>
  </si>
  <si>
    <t>hanging mass</t>
  </si>
  <si>
    <t>kg</t>
  </si>
  <si>
    <t>Force of weight of hanging mass</t>
  </si>
  <si>
    <t>mass</t>
  </si>
  <si>
    <t>example</t>
  </si>
  <si>
    <t>mass (kg)</t>
  </si>
  <si>
    <t>N</t>
  </si>
  <si>
    <r>
      <t>X gravity (9.8 m/s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</si>
  <si>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Your hanging mass</t>
  </si>
  <si>
    <t>of force applied</t>
  </si>
  <si>
    <t xml:space="preserve">a = </t>
  </si>
  <si>
    <r>
      <rPr>
        <sz val="36"/>
        <color theme="0"/>
        <rFont val="Times New Roman"/>
        <family val="1"/>
      </rPr>
      <t>"</t>
    </r>
    <r>
      <rPr>
        <sz val="36"/>
        <color theme="1"/>
        <rFont val="Times New Roman"/>
        <family val="1"/>
      </rPr>
      <t>/</t>
    </r>
    <r>
      <rPr>
        <sz val="36"/>
        <color theme="0"/>
        <rFont val="Times New Roman"/>
        <family val="1"/>
      </rPr>
      <t>"</t>
    </r>
  </si>
  <si>
    <t>f</t>
  </si>
  <si>
    <t>equals</t>
  </si>
  <si>
    <r>
      <t>m/s</t>
    </r>
    <r>
      <rPr>
        <vertAlign val="superscript"/>
        <sz val="18"/>
        <color theme="1"/>
        <rFont val="Times New Roman"/>
        <family val="1"/>
      </rPr>
      <t>2</t>
    </r>
    <r>
      <rPr>
        <sz val="18"/>
        <color theme="1"/>
        <rFont val="Times New Roman"/>
        <family val="1"/>
      </rPr>
      <t xml:space="preserve"> </t>
    </r>
  </si>
  <si>
    <t>CART ALONE</t>
  </si>
  <si>
    <t xml:space="preserve"> </t>
  </si>
  <si>
    <t>Trial #</t>
  </si>
  <si>
    <t>average</t>
  </si>
  <si>
    <t>Cart plus extra mass________kg</t>
  </si>
  <si>
    <t>actual acceleration</t>
  </si>
  <si>
    <t>Theoretical Acceleration is a=Fnet / Mass moved</t>
  </si>
  <si>
    <t>Theoretical</t>
  </si>
  <si>
    <r>
      <rPr>
        <sz val="26"/>
        <color theme="0"/>
        <rFont val="Times New Roman"/>
        <family val="1"/>
      </rPr>
      <t>"</t>
    </r>
    <r>
      <rPr>
        <sz val="26"/>
        <color theme="1"/>
        <rFont val="Times New Roman"/>
        <family val="1"/>
      </rPr>
      <t>=</t>
    </r>
    <r>
      <rPr>
        <sz val="26"/>
        <color theme="0"/>
        <rFont val="Times New Roman"/>
        <family val="1"/>
      </rPr>
      <t>"</t>
    </r>
  </si>
  <si>
    <t>difference from theoretical 
(Δ theo)</t>
  </si>
  <si>
    <t>% error
 (Δ theo)/theo *100%</t>
  </si>
  <si>
    <t>a</t>
  </si>
  <si>
    <t>Based on the missing accleration friction is</t>
  </si>
  <si>
    <t>Cart alone</t>
  </si>
  <si>
    <t xml:space="preserve">missing accleration (Δ theo) B  X mass moved </t>
  </si>
  <si>
    <t>(Δ theo)</t>
  </si>
  <si>
    <t>total mass moved</t>
  </si>
  <si>
    <t>Friction</t>
  </si>
  <si>
    <t>Cart plus mass</t>
  </si>
  <si>
    <t>Net force</t>
  </si>
  <si>
    <t xml:space="preserve">Friction is about </t>
  </si>
  <si>
    <t>additional Friction</t>
  </si>
  <si>
    <r>
      <t>X gravity (9.8 m/s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</si>
  <si>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Force Net</t>
  </si>
  <si>
    <t>mass (moving)</t>
  </si>
  <si>
    <r>
      <t>m/s</t>
    </r>
    <r>
      <rPr>
        <vertAlign val="superscript"/>
        <sz val="18"/>
        <rFont val="Times New Roman"/>
        <family val="1"/>
      </rPr>
      <t>2</t>
    </r>
    <r>
      <rPr>
        <sz val="18"/>
        <rFont val="Times New Roman"/>
        <family val="1"/>
      </rPr>
      <t xml:space="preserve"> </t>
    </r>
  </si>
  <si>
    <t>Actual data below</t>
  </si>
  <si>
    <r>
      <rPr>
        <sz val="36"/>
        <color theme="0"/>
        <rFont val="Times New Roman"/>
        <family val="1"/>
      </rPr>
      <t>"</t>
    </r>
    <r>
      <rPr>
        <sz val="36"/>
        <rFont val="Times New Roman"/>
        <family val="1"/>
      </rPr>
      <t>/</t>
    </r>
    <r>
      <rPr>
        <sz val="36"/>
        <color theme="0"/>
        <rFont val="Times New Roman"/>
        <family val="1"/>
      </rPr>
      <t>"</t>
    </r>
  </si>
  <si>
    <t xml:space="preserve">Name: </t>
  </si>
  <si>
    <t>"/"</t>
  </si>
  <si>
    <t xml:space="preserve">missing acceleration (Δ theo) B  X mass moved </t>
  </si>
  <si>
    <t>Based on your Data, is Newton's 2nd law confirmed, ie, follows expected pattern within 10%, or is it not?  Now for the rough question, why do you say that?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</si>
</sst>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sz val="26"/>
      <color theme="1"/>
      <name val="Times New Roman"/>
      <family val="1"/>
    </font>
    <font>
      <sz val="36"/>
      <color theme="1"/>
      <name val="Times New Roman"/>
      <family val="1"/>
    </font>
    <font>
      <sz val="36"/>
      <name val="Times New Roman"/>
      <family val="1"/>
    </font>
    <font>
      <sz val="36"/>
      <color theme="0"/>
      <name val="Times New Roman"/>
      <family val="1"/>
    </font>
    <font>
      <sz val="12"/>
      <name val="Times New Roman"/>
      <family val="1"/>
    </font>
    <font>
      <vertAlign val="superscript"/>
      <sz val="18"/>
      <color theme="1"/>
      <name val="Times New Roman"/>
      <family val="1"/>
    </font>
    <font>
      <sz val="26"/>
      <name val="Times New Roman"/>
      <family val="1"/>
    </font>
    <font>
      <sz val="26"/>
      <color theme="0"/>
      <name val="Times New Roman"/>
      <family val="1"/>
    </font>
    <font>
      <vertAlign val="superscript"/>
      <sz val="12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sz val="22"/>
      <name val="Times New Roman"/>
      <family val="1"/>
    </font>
    <font>
      <vertAlign val="superscript"/>
      <sz val="18"/>
      <name val="Times New Roman"/>
      <family val="1"/>
    </font>
    <font>
      <sz val="12"/>
      <color theme="0"/>
      <name val="Times New Roman"/>
      <family val="1"/>
    </font>
    <font>
      <sz val="18"/>
      <color theme="0"/>
      <name val="Times New Roman"/>
      <family val="1"/>
    </font>
    <font>
      <sz val="12"/>
      <color rgb="FFFF0000"/>
      <name val="Times New Roman"/>
      <family val="1"/>
    </font>
    <font>
      <sz val="16"/>
      <color theme="0"/>
      <name val="Times New Roman"/>
      <family val="1"/>
    </font>
    <font>
      <sz val="2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" xfId="0" applyFont="1" applyBorder="1"/>
    <xf numFmtId="0" fontId="1" fillId="0" borderId="0" xfId="0" applyFont="1" applyBorder="1" applyAlignment="1">
      <alignment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5" xfId="0" applyFont="1" applyBorder="1" applyAlignment="1">
      <alignment horizontal="right" vertical="center"/>
    </xf>
    <xf numFmtId="0" fontId="11" fillId="0" borderId="11" xfId="0" applyFont="1" applyBorder="1"/>
    <xf numFmtId="0" fontId="11" fillId="0" borderId="12" xfId="0" applyFont="1" applyBorder="1" applyAlignment="1">
      <alignment horizontal="center" wrapText="1"/>
    </xf>
    <xf numFmtId="164" fontId="11" fillId="0" borderId="10" xfId="0" applyNumberFormat="1" applyFont="1" applyBorder="1"/>
    <xf numFmtId="164" fontId="11" fillId="0" borderId="1" xfId="0" applyNumberFormat="1" applyFont="1" applyBorder="1"/>
    <xf numFmtId="164" fontId="11" fillId="0" borderId="11" xfId="0" applyNumberFormat="1" applyFont="1" applyBorder="1"/>
    <xf numFmtId="164" fontId="21" fillId="0" borderId="10" xfId="0" applyNumberFormat="1" applyFont="1" applyBorder="1"/>
    <xf numFmtId="10" fontId="11" fillId="0" borderId="10" xfId="0" applyNumberFormat="1" applyFont="1" applyBorder="1"/>
    <xf numFmtId="10" fontId="21" fillId="0" borderId="10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0" xfId="0" applyFont="1" applyBorder="1" applyAlignment="1">
      <alignment horizontal="center" vertical="center"/>
    </xf>
    <xf numFmtId="0" fontId="23" fillId="0" borderId="0" xfId="0" applyFont="1" applyBorder="1"/>
    <xf numFmtId="164" fontId="24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sqref="A1:XFD1048576"/>
    </sheetView>
  </sheetViews>
  <sheetFormatPr defaultColWidth="8.85546875" defaultRowHeight="15.75" x14ac:dyDescent="0.25"/>
  <cols>
    <col min="1" max="1" width="14.7109375" style="1" customWidth="1"/>
    <col min="2" max="2" width="12.28515625" style="1" customWidth="1"/>
    <col min="3" max="3" width="16.7109375" style="1" customWidth="1"/>
    <col min="4" max="4" width="13" style="1" customWidth="1"/>
    <col min="5" max="5" width="18" style="1" customWidth="1"/>
    <col min="6" max="6" width="15.28515625" style="1" customWidth="1"/>
    <col min="7" max="7" width="13.28515625" style="1" customWidth="1"/>
    <col min="8" max="16384" width="8.85546875" style="1"/>
  </cols>
  <sheetData>
    <row r="1" spans="1:9" x14ac:dyDescent="0.25">
      <c r="A1" s="87" t="s">
        <v>2</v>
      </c>
      <c r="B1" s="88"/>
      <c r="C1" s="88"/>
      <c r="D1" s="88"/>
      <c r="E1" s="88"/>
      <c r="F1" s="88"/>
      <c r="G1" s="88"/>
      <c r="H1" s="88"/>
      <c r="I1" s="89"/>
    </row>
    <row r="2" spans="1:9" x14ac:dyDescent="0.25">
      <c r="A2" s="90"/>
      <c r="B2" s="91"/>
      <c r="C2" s="91"/>
      <c r="D2" s="91"/>
      <c r="E2" s="91"/>
      <c r="F2" s="91"/>
      <c r="G2" s="91"/>
      <c r="H2" s="91"/>
      <c r="I2" s="92"/>
    </row>
    <row r="3" spans="1:9" ht="31.9" customHeight="1" thickBot="1" x14ac:dyDescent="0.3">
      <c r="A3" s="2" t="s">
        <v>5</v>
      </c>
      <c r="B3" s="5" t="s">
        <v>6</v>
      </c>
      <c r="C3" s="3" t="s">
        <v>3</v>
      </c>
      <c r="D3" s="5" t="s">
        <v>6</v>
      </c>
      <c r="E3" s="86" t="s">
        <v>4</v>
      </c>
      <c r="F3" s="5" t="s">
        <v>6</v>
      </c>
      <c r="G3" s="3"/>
      <c r="H3" s="3"/>
      <c r="I3" s="4"/>
    </row>
    <row r="4" spans="1:9" ht="30" customHeight="1" thickBot="1" x14ac:dyDescent="0.3">
      <c r="A4" s="2"/>
      <c r="B4" s="9">
        <v>0.05</v>
      </c>
      <c r="C4" s="3"/>
      <c r="D4" s="9">
        <v>0.51470000000000005</v>
      </c>
      <c r="E4" s="86"/>
      <c r="F4" s="9">
        <v>1.0959000000000001</v>
      </c>
      <c r="G4" s="3"/>
      <c r="H4" s="3"/>
      <c r="I4" s="4"/>
    </row>
    <row r="5" spans="1:9" s="23" customFormat="1" ht="33" x14ac:dyDescent="0.25">
      <c r="A5" s="82" t="s">
        <v>7</v>
      </c>
      <c r="B5" s="83"/>
      <c r="C5" s="83"/>
      <c r="D5" s="11" t="s">
        <v>10</v>
      </c>
      <c r="E5" s="11" t="s">
        <v>12</v>
      </c>
      <c r="F5" s="13" t="s">
        <v>28</v>
      </c>
      <c r="G5" s="11"/>
      <c r="H5" s="11"/>
      <c r="I5" s="22"/>
    </row>
    <row r="6" spans="1:9" ht="16.5" thickBot="1" x14ac:dyDescent="0.3">
      <c r="A6" s="84" t="s">
        <v>9</v>
      </c>
      <c r="B6" s="85"/>
      <c r="C6" s="85"/>
      <c r="D6" s="3">
        <v>0.05</v>
      </c>
      <c r="E6" s="3">
        <v>9.8000000000000007</v>
      </c>
      <c r="F6" s="3">
        <f>D6*E6</f>
        <v>0.49000000000000005</v>
      </c>
      <c r="G6" s="3" t="s">
        <v>11</v>
      </c>
      <c r="H6" s="3"/>
      <c r="I6" s="4"/>
    </row>
    <row r="7" spans="1:9" ht="30" customHeight="1" thickBot="1" x14ac:dyDescent="0.45">
      <c r="A7" s="2" t="s">
        <v>13</v>
      </c>
      <c r="B7" s="3"/>
      <c r="C7" s="3"/>
      <c r="D7" s="9">
        <f>B4</f>
        <v>0.05</v>
      </c>
      <c r="E7" s="3"/>
      <c r="F7" s="9">
        <f>D7*E6</f>
        <v>0.49000000000000005</v>
      </c>
      <c r="G7" s="10" t="s">
        <v>11</v>
      </c>
      <c r="H7" s="3" t="s">
        <v>14</v>
      </c>
      <c r="I7" s="4"/>
    </row>
    <row r="8" spans="1:9" x14ac:dyDescent="0.25">
      <c r="A8" s="2" t="s">
        <v>40</v>
      </c>
      <c r="B8" s="3">
        <v>0.1</v>
      </c>
      <c r="C8" s="3"/>
      <c r="D8" s="3"/>
      <c r="E8" s="3" t="s">
        <v>39</v>
      </c>
      <c r="F8" s="3">
        <f>F7-B8</f>
        <v>0.39</v>
      </c>
      <c r="G8" s="3"/>
      <c r="H8" s="3"/>
      <c r="I8" s="4"/>
    </row>
    <row r="9" spans="1:9" x14ac:dyDescent="0.25">
      <c r="A9" s="2" t="s">
        <v>26</v>
      </c>
      <c r="B9" s="3"/>
      <c r="C9" s="3"/>
      <c r="D9" s="3"/>
      <c r="E9" s="3"/>
      <c r="F9" s="3"/>
      <c r="G9" s="3"/>
      <c r="H9" s="3"/>
      <c r="I9" s="4"/>
    </row>
    <row r="10" spans="1:9" ht="24" thickBot="1" x14ac:dyDescent="0.4">
      <c r="A10" s="2"/>
      <c r="B10" s="27" t="s">
        <v>17</v>
      </c>
      <c r="C10" s="3"/>
      <c r="D10" s="27" t="s">
        <v>8</v>
      </c>
      <c r="E10" s="3"/>
      <c r="F10" s="28" t="s">
        <v>31</v>
      </c>
      <c r="G10" s="3"/>
      <c r="H10" s="3"/>
      <c r="I10" s="4"/>
    </row>
    <row r="11" spans="1:9" ht="31.9" customHeight="1" thickBot="1" x14ac:dyDescent="0.3">
      <c r="A11" s="26" t="s">
        <v>15</v>
      </c>
      <c r="B11" s="15">
        <f>F8</f>
        <v>0.39</v>
      </c>
      <c r="C11" s="14" t="s">
        <v>16</v>
      </c>
      <c r="D11" s="9">
        <f>D4</f>
        <v>0.51470000000000005</v>
      </c>
      <c r="E11" s="3" t="s">
        <v>18</v>
      </c>
      <c r="F11" s="9">
        <f>B11/D11</f>
        <v>0.75772294540509033</v>
      </c>
      <c r="G11" s="12" t="s">
        <v>19</v>
      </c>
      <c r="H11" s="3" t="s">
        <v>27</v>
      </c>
      <c r="I11" s="4"/>
    </row>
    <row r="12" spans="1:9" ht="31.9" customHeight="1" thickBot="1" x14ac:dyDescent="0.3">
      <c r="A12" s="19" t="s">
        <v>25</v>
      </c>
      <c r="B12" s="1">
        <f>F8</f>
        <v>0.39</v>
      </c>
      <c r="C12" s="14"/>
      <c r="D12" s="9">
        <f>D4+F4</f>
        <v>1.6106000000000003</v>
      </c>
      <c r="E12" s="18" t="s">
        <v>25</v>
      </c>
      <c r="F12" s="9">
        <f>B12/D12</f>
        <v>0.24214578417980873</v>
      </c>
      <c r="G12" s="12"/>
      <c r="H12" s="3"/>
      <c r="I12" s="4"/>
    </row>
    <row r="13" spans="1:9" ht="43.15" customHeight="1" x14ac:dyDescent="0.25">
      <c r="A13" s="2" t="s">
        <v>22</v>
      </c>
      <c r="B13" s="16" t="s">
        <v>20</v>
      </c>
      <c r="C13" s="24" t="s">
        <v>29</v>
      </c>
      <c r="D13" s="25" t="s">
        <v>30</v>
      </c>
      <c r="E13" s="16" t="s">
        <v>24</v>
      </c>
      <c r="F13" s="24" t="s">
        <v>29</v>
      </c>
      <c r="G13" s="25" t="s">
        <v>30</v>
      </c>
      <c r="H13" s="3"/>
      <c r="I13" s="4"/>
    </row>
    <row r="14" spans="1:9" ht="30" customHeight="1" x14ac:dyDescent="0.25">
      <c r="A14" s="2">
        <v>1</v>
      </c>
      <c r="B14" s="20">
        <v>0.71560000000000001</v>
      </c>
      <c r="C14" s="20">
        <f>$F$11-B14</f>
        <v>4.2122945405090317E-2</v>
      </c>
      <c r="D14" s="20">
        <f>C14/$F$11*100</f>
        <v>5.5591487179487142</v>
      </c>
      <c r="E14" s="20">
        <v>0.22770000000000001</v>
      </c>
      <c r="F14" s="20">
        <f>$F$12-E14</f>
        <v>1.4445784179808713E-2</v>
      </c>
      <c r="G14" s="20">
        <f>F14/$F$12*100</f>
        <v>5.9657384615384403</v>
      </c>
      <c r="H14" s="3"/>
      <c r="I14" s="4"/>
    </row>
    <row r="15" spans="1:9" ht="30" customHeight="1" x14ac:dyDescent="0.25">
      <c r="A15" s="2">
        <v>2</v>
      </c>
      <c r="B15" s="20">
        <v>0.71560000000000001</v>
      </c>
      <c r="C15" s="20">
        <f t="shared" ref="C15:C18" si="0">$F$11-B15</f>
        <v>4.2122945405090317E-2</v>
      </c>
      <c r="D15" s="20">
        <f t="shared" ref="D15:D18" si="1">C15/$F$11*100</f>
        <v>5.5591487179487142</v>
      </c>
      <c r="E15" s="20">
        <v>0.23599999999999999</v>
      </c>
      <c r="F15" s="20">
        <f t="shared" ref="F15:F18" si="2">$F$12-E15</f>
        <v>6.1457841798087387E-3</v>
      </c>
      <c r="G15" s="20">
        <f t="shared" ref="G15:G18" si="3">F15/$F$12*100</f>
        <v>2.5380512820512706</v>
      </c>
      <c r="H15" s="3"/>
      <c r="I15" s="4"/>
    </row>
    <row r="16" spans="1:9" ht="30" customHeight="1" x14ac:dyDescent="0.25">
      <c r="A16" s="2">
        <v>3</v>
      </c>
      <c r="B16" s="20">
        <v>0.71560000000000001</v>
      </c>
      <c r="C16" s="20">
        <f t="shared" si="0"/>
        <v>4.2122945405090317E-2</v>
      </c>
      <c r="D16" s="20">
        <f t="shared" si="1"/>
        <v>5.5591487179487142</v>
      </c>
      <c r="E16" s="20">
        <v>0.2152</v>
      </c>
      <c r="F16" s="20">
        <f t="shared" si="2"/>
        <v>2.6945784179808724E-2</v>
      </c>
      <c r="G16" s="20">
        <f t="shared" si="3"/>
        <v>11.127917948717933</v>
      </c>
      <c r="H16" s="3"/>
      <c r="I16" s="4"/>
    </row>
    <row r="17" spans="1:9" ht="30" customHeight="1" x14ac:dyDescent="0.25">
      <c r="A17" s="2">
        <v>4</v>
      </c>
      <c r="B17" s="20">
        <v>0.71560000000000001</v>
      </c>
      <c r="C17" s="20">
        <f t="shared" si="0"/>
        <v>4.2122945405090317E-2</v>
      </c>
      <c r="D17" s="20">
        <f t="shared" si="1"/>
        <v>5.5591487179487142</v>
      </c>
      <c r="E17" s="20">
        <v>0</v>
      </c>
      <c r="F17" s="20">
        <f t="shared" si="2"/>
        <v>0.24214578417980873</v>
      </c>
      <c r="G17" s="20">
        <f t="shared" si="3"/>
        <v>100</v>
      </c>
      <c r="H17" s="3"/>
      <c r="I17" s="4"/>
    </row>
    <row r="18" spans="1:9" ht="30" customHeight="1" x14ac:dyDescent="0.25">
      <c r="A18" s="2">
        <v>5</v>
      </c>
      <c r="B18" s="20">
        <v>0.71560000000000001</v>
      </c>
      <c r="C18" s="20">
        <f t="shared" si="0"/>
        <v>4.2122945405090317E-2</v>
      </c>
      <c r="D18" s="20">
        <f t="shared" si="1"/>
        <v>5.5591487179487142</v>
      </c>
      <c r="E18" s="20">
        <v>0</v>
      </c>
      <c r="F18" s="20">
        <f t="shared" si="2"/>
        <v>0.24214578417980873</v>
      </c>
      <c r="G18" s="20">
        <f t="shared" si="3"/>
        <v>100</v>
      </c>
      <c r="H18" s="3"/>
      <c r="I18" s="4"/>
    </row>
    <row r="19" spans="1:9" ht="40.15" customHeight="1" x14ac:dyDescent="0.25">
      <c r="A19" s="21" t="s">
        <v>23</v>
      </c>
      <c r="B19" s="20">
        <f>AVERAGE(B14:B18)</f>
        <v>0.71560000000000001</v>
      </c>
      <c r="C19" s="20">
        <f>AVERAGE(C14:C18)</f>
        <v>4.2122945405090317E-2</v>
      </c>
      <c r="D19" s="20">
        <f>AVERAGE(D14:D18)</f>
        <v>5.5591487179487142</v>
      </c>
      <c r="E19" s="20">
        <v>0</v>
      </c>
      <c r="F19" s="20">
        <f>AVERAGE(F14:F18)</f>
        <v>0.10636578417980873</v>
      </c>
      <c r="G19" s="20">
        <f>AVERAGE(G14:G18)</f>
        <v>43.926341538461529</v>
      </c>
      <c r="H19" s="3"/>
      <c r="I19" s="4"/>
    </row>
    <row r="20" spans="1:9" x14ac:dyDescent="0.25">
      <c r="A20" s="2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2" t="s">
        <v>32</v>
      </c>
      <c r="B21" s="3"/>
      <c r="C21" s="3"/>
      <c r="D21" s="3" t="s">
        <v>34</v>
      </c>
      <c r="E21" s="3"/>
      <c r="F21" s="3"/>
      <c r="G21" s="3"/>
      <c r="H21" s="3"/>
      <c r="I21" s="4"/>
    </row>
    <row r="22" spans="1:9" x14ac:dyDescent="0.25">
      <c r="A22" s="2"/>
      <c r="B22" s="3"/>
      <c r="C22" s="3"/>
      <c r="D22" s="3" t="s">
        <v>35</v>
      </c>
      <c r="E22" s="3" t="s">
        <v>36</v>
      </c>
      <c r="F22" s="3" t="s">
        <v>37</v>
      </c>
      <c r="G22" s="3"/>
      <c r="H22" s="3"/>
      <c r="I22" s="4"/>
    </row>
    <row r="23" spans="1:9" ht="40.15" customHeight="1" x14ac:dyDescent="0.25">
      <c r="A23" s="2"/>
      <c r="B23" s="3"/>
      <c r="C23" s="3" t="s">
        <v>33</v>
      </c>
      <c r="D23" s="20">
        <f>C19</f>
        <v>4.2122945405090317E-2</v>
      </c>
      <c r="E23" s="20">
        <f>D4</f>
        <v>0.51470000000000005</v>
      </c>
      <c r="F23" s="20">
        <f>D23*E23</f>
        <v>2.1680679999999987E-2</v>
      </c>
      <c r="G23" s="3"/>
      <c r="H23" s="3"/>
      <c r="I23" s="4"/>
    </row>
    <row r="24" spans="1:9" ht="40.15" customHeight="1" x14ac:dyDescent="0.25">
      <c r="A24" s="2"/>
      <c r="B24" s="3"/>
      <c r="C24" s="3" t="s">
        <v>38</v>
      </c>
      <c r="D24" s="20">
        <f>F19</f>
        <v>0.10636578417980873</v>
      </c>
      <c r="E24" s="20">
        <f>D12</f>
        <v>1.6106000000000003</v>
      </c>
      <c r="F24" s="20">
        <f>D24*E24</f>
        <v>0.17131273199999997</v>
      </c>
      <c r="G24" s="3"/>
      <c r="H24" s="3"/>
      <c r="I24" s="4"/>
    </row>
    <row r="25" spans="1:9" ht="16.5" thickBot="1" x14ac:dyDescent="0.3">
      <c r="A25" s="6"/>
      <c r="B25" s="7"/>
      <c r="C25" s="7"/>
      <c r="D25" s="7"/>
      <c r="E25" s="7"/>
      <c r="F25" s="7"/>
      <c r="G25" s="7"/>
      <c r="H25" s="7"/>
      <c r="I25" s="8"/>
    </row>
  </sheetData>
  <mergeCells count="4">
    <mergeCell ref="A5:C5"/>
    <mergeCell ref="A6:C6"/>
    <mergeCell ref="E3:E4"/>
    <mergeCell ref="A1:I2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3" zoomScale="90" zoomScaleNormal="90" workbookViewId="0">
      <selection activeCell="D12" sqref="D12"/>
    </sheetView>
  </sheetViews>
  <sheetFormatPr defaultColWidth="8.85546875" defaultRowHeight="15.75" x14ac:dyDescent="0.25"/>
  <cols>
    <col min="1" max="1" width="14.7109375" style="36" customWidth="1"/>
    <col min="2" max="2" width="12.28515625" style="36" customWidth="1"/>
    <col min="3" max="3" width="16.7109375" style="36" customWidth="1"/>
    <col min="4" max="4" width="13" style="36" customWidth="1"/>
    <col min="5" max="5" width="18" style="36" customWidth="1"/>
    <col min="6" max="6" width="15.28515625" style="36" customWidth="1"/>
    <col min="7" max="7" width="13.28515625" style="36" customWidth="1"/>
    <col min="8" max="16384" width="8.85546875" style="36"/>
  </cols>
  <sheetData>
    <row r="1" spans="1:10" ht="103.15" customHeight="1" thickBot="1" x14ac:dyDescent="0.3">
      <c r="A1" s="100" t="s">
        <v>48</v>
      </c>
      <c r="B1" s="100"/>
      <c r="C1" s="100"/>
      <c r="D1" s="100" t="s">
        <v>0</v>
      </c>
      <c r="E1" s="100"/>
      <c r="F1" s="100"/>
      <c r="G1" s="100" t="s">
        <v>1</v>
      </c>
      <c r="H1" s="100"/>
      <c r="I1" s="100"/>
      <c r="J1" s="36" t="s">
        <v>21</v>
      </c>
    </row>
    <row r="2" spans="1:10" x14ac:dyDescent="0.25">
      <c r="A2" s="101" t="s">
        <v>2</v>
      </c>
      <c r="B2" s="102"/>
      <c r="C2" s="102"/>
      <c r="D2" s="102"/>
      <c r="E2" s="102"/>
      <c r="F2" s="102"/>
      <c r="G2" s="102"/>
      <c r="H2" s="102"/>
      <c r="I2" s="103"/>
    </row>
    <row r="3" spans="1:10" x14ac:dyDescent="0.25">
      <c r="A3" s="104"/>
      <c r="B3" s="105"/>
      <c r="C3" s="105"/>
      <c r="D3" s="105"/>
      <c r="E3" s="105"/>
      <c r="F3" s="105"/>
      <c r="G3" s="105"/>
      <c r="H3" s="105"/>
      <c r="I3" s="106"/>
    </row>
    <row r="4" spans="1:10" ht="31.9" customHeight="1" thickBot="1" x14ac:dyDescent="0.3">
      <c r="A4" s="17" t="s">
        <v>5</v>
      </c>
      <c r="B4" s="30" t="s">
        <v>6</v>
      </c>
      <c r="C4" s="31" t="s">
        <v>3</v>
      </c>
      <c r="D4" s="30" t="s">
        <v>6</v>
      </c>
      <c r="E4" s="107" t="s">
        <v>4</v>
      </c>
      <c r="F4" s="30" t="s">
        <v>6</v>
      </c>
      <c r="G4" s="31"/>
      <c r="H4" s="31"/>
      <c r="I4" s="38"/>
    </row>
    <row r="5" spans="1:10" ht="30" customHeight="1" thickBot="1" x14ac:dyDescent="0.3">
      <c r="A5" s="17"/>
      <c r="B5" s="15">
        <v>0.05</v>
      </c>
      <c r="C5" s="31"/>
      <c r="D5" s="15">
        <v>0.51370000000000005</v>
      </c>
      <c r="E5" s="107"/>
      <c r="F5" s="15">
        <v>0.5</v>
      </c>
      <c r="G5" s="31"/>
      <c r="H5" s="31"/>
      <c r="I5" s="38"/>
    </row>
    <row r="6" spans="1:10" s="37" customFormat="1" ht="33" x14ac:dyDescent="0.25">
      <c r="A6" s="93" t="s">
        <v>7</v>
      </c>
      <c r="B6" s="94"/>
      <c r="C6" s="94"/>
      <c r="D6" s="32" t="s">
        <v>10</v>
      </c>
      <c r="E6" s="32" t="s">
        <v>42</v>
      </c>
      <c r="F6" s="33"/>
      <c r="G6" s="32"/>
      <c r="H6" s="32"/>
      <c r="I6" s="39"/>
    </row>
    <row r="7" spans="1:10" ht="16.5" thickBot="1" x14ac:dyDescent="0.3">
      <c r="A7" s="95" t="s">
        <v>9</v>
      </c>
      <c r="B7" s="96"/>
      <c r="C7" s="96"/>
      <c r="D7" s="31">
        <v>0.1</v>
      </c>
      <c r="E7" s="31">
        <v>9.8000000000000007</v>
      </c>
      <c r="F7" s="31">
        <f>D7*E7</f>
        <v>0.98000000000000009</v>
      </c>
      <c r="G7" s="31" t="s">
        <v>11</v>
      </c>
      <c r="H7" s="31"/>
      <c r="I7" s="38"/>
    </row>
    <row r="8" spans="1:10" ht="30" customHeight="1" thickBot="1" x14ac:dyDescent="0.45">
      <c r="A8" s="17" t="s">
        <v>13</v>
      </c>
      <c r="B8" s="31"/>
      <c r="C8" s="31"/>
      <c r="D8" s="15">
        <f>B5</f>
        <v>0.05</v>
      </c>
      <c r="E8" s="31"/>
      <c r="F8" s="15">
        <f>D8*E7</f>
        <v>0.49000000000000005</v>
      </c>
      <c r="G8" s="40" t="s">
        <v>11</v>
      </c>
      <c r="H8" s="31" t="s">
        <v>14</v>
      </c>
      <c r="I8" s="38"/>
    </row>
    <row r="9" spans="1:10" ht="46.15" customHeight="1" thickBot="1" x14ac:dyDescent="0.3">
      <c r="A9" s="17" t="s">
        <v>40</v>
      </c>
      <c r="B9" s="34">
        <v>0</v>
      </c>
      <c r="C9" s="35" t="s">
        <v>11</v>
      </c>
      <c r="D9" s="31"/>
      <c r="E9" s="32" t="s">
        <v>39</v>
      </c>
      <c r="F9" s="15">
        <f>F8-B9</f>
        <v>0.49000000000000005</v>
      </c>
      <c r="G9" s="41" t="s">
        <v>11</v>
      </c>
      <c r="H9" s="31"/>
      <c r="I9" s="38"/>
    </row>
    <row r="10" spans="1:10" x14ac:dyDescent="0.25">
      <c r="A10" s="17" t="s">
        <v>26</v>
      </c>
      <c r="B10" s="31"/>
      <c r="C10" s="31"/>
      <c r="D10" s="31"/>
      <c r="E10" s="31"/>
      <c r="F10" s="31"/>
      <c r="G10" s="31"/>
      <c r="H10" s="31"/>
      <c r="I10" s="38"/>
    </row>
    <row r="11" spans="1:10" ht="24" thickBot="1" x14ac:dyDescent="0.4">
      <c r="A11" s="17"/>
      <c r="B11" s="42" t="s">
        <v>43</v>
      </c>
      <c r="C11" s="31"/>
      <c r="D11" s="42" t="s">
        <v>44</v>
      </c>
      <c r="E11" s="31"/>
      <c r="F11" s="43" t="s">
        <v>31</v>
      </c>
      <c r="G11" s="31"/>
      <c r="H11" s="31"/>
      <c r="I11" s="38"/>
    </row>
    <row r="12" spans="1:10" ht="31.9" customHeight="1" thickBot="1" x14ac:dyDescent="0.3">
      <c r="A12" s="44"/>
      <c r="B12" s="15">
        <f>F9</f>
        <v>0.49000000000000005</v>
      </c>
      <c r="C12" s="45" t="s">
        <v>49</v>
      </c>
      <c r="D12" s="52">
        <f>D5+B5</f>
        <v>0.56370000000000009</v>
      </c>
      <c r="E12" s="31" t="s">
        <v>18</v>
      </c>
      <c r="F12" s="52">
        <f>ROUND((B12/D12),4)</f>
        <v>0.86929999999999996</v>
      </c>
      <c r="G12" s="34" t="s">
        <v>45</v>
      </c>
      <c r="H12" s="31" t="s">
        <v>27</v>
      </c>
      <c r="I12" s="38"/>
    </row>
    <row r="13" spans="1:10" ht="31.9" customHeight="1" thickBot="1" x14ac:dyDescent="0.3">
      <c r="A13" s="44"/>
      <c r="B13" s="49">
        <f>B12</f>
        <v>0.49000000000000005</v>
      </c>
      <c r="C13" s="45"/>
      <c r="D13" s="53">
        <f>B5+D5+F5</f>
        <v>1.0637000000000001</v>
      </c>
      <c r="E13" s="31" t="s">
        <v>18</v>
      </c>
      <c r="F13" s="53">
        <f>B13/D13</f>
        <v>0.46065620005640689</v>
      </c>
      <c r="G13" s="34"/>
      <c r="H13" s="31"/>
      <c r="I13" s="38"/>
    </row>
    <row r="14" spans="1:10" ht="31.9" customHeight="1" thickBot="1" x14ac:dyDescent="0.3">
      <c r="A14" s="97" t="s">
        <v>46</v>
      </c>
      <c r="B14" s="98"/>
      <c r="C14" s="98"/>
      <c r="D14" s="98"/>
      <c r="E14" s="98"/>
      <c r="F14" s="98"/>
      <c r="G14" s="98"/>
      <c r="H14" s="98"/>
      <c r="I14" s="99"/>
    </row>
    <row r="15" spans="1:10" ht="43.15" customHeight="1" x14ac:dyDescent="0.25">
      <c r="A15" s="17" t="s">
        <v>22</v>
      </c>
      <c r="B15" s="46" t="s">
        <v>20</v>
      </c>
      <c r="C15" s="47" t="s">
        <v>29</v>
      </c>
      <c r="D15" s="50" t="s">
        <v>30</v>
      </c>
      <c r="E15" s="46" t="s">
        <v>24</v>
      </c>
      <c r="F15" s="47" t="s">
        <v>29</v>
      </c>
      <c r="G15" s="50" t="s">
        <v>30</v>
      </c>
      <c r="H15" s="31"/>
      <c r="I15" s="38"/>
    </row>
    <row r="16" spans="1:10" ht="30" customHeight="1" x14ac:dyDescent="0.25">
      <c r="A16" s="17">
        <v>1</v>
      </c>
      <c r="B16" s="29">
        <v>0.79110000000000003</v>
      </c>
      <c r="C16" s="51">
        <f>B16-$F$12</f>
        <v>-7.8199999999999936E-2</v>
      </c>
      <c r="D16" s="55">
        <f>C16/F12</f>
        <v>-8.9957437018290509E-2</v>
      </c>
      <c r="E16" s="51">
        <v>0.36659999999999998</v>
      </c>
      <c r="F16" s="51">
        <f>E16-$F$13</f>
        <v>-9.4056200056406913E-2</v>
      </c>
      <c r="G16" s="55">
        <f>F16/$F$13</f>
        <v>-0.20417873469387762</v>
      </c>
      <c r="H16" s="31"/>
      <c r="I16" s="38"/>
    </row>
    <row r="17" spans="1:9" ht="30" customHeight="1" x14ac:dyDescent="0.25">
      <c r="A17" s="17">
        <v>2</v>
      </c>
      <c r="B17" s="29">
        <v>0.7944</v>
      </c>
      <c r="C17" s="51">
        <f t="shared" ref="C17:C21" si="0">B17-$F$12</f>
        <v>-7.4899999999999967E-2</v>
      </c>
      <c r="D17" s="55">
        <f t="shared" ref="D17:D21" si="1">C17/$F$12</f>
        <v>-8.6161279190152956E-2</v>
      </c>
      <c r="E17" s="51">
        <v>0.4</v>
      </c>
      <c r="F17" s="51">
        <f t="shared" ref="F17:F21" si="2">E17-$F$13</f>
        <v>-6.0656200056406873E-2</v>
      </c>
      <c r="G17" s="55">
        <f t="shared" ref="G17:G21" si="3">F17/$F$13</f>
        <v>-0.13167346938775507</v>
      </c>
      <c r="H17" s="31"/>
      <c r="I17" s="38"/>
    </row>
    <row r="18" spans="1:9" ht="30" customHeight="1" x14ac:dyDescent="0.25">
      <c r="A18" s="17">
        <v>3</v>
      </c>
      <c r="B18" s="29">
        <v>0.7994</v>
      </c>
      <c r="C18" s="51">
        <f t="shared" si="0"/>
        <v>-6.9899999999999962E-2</v>
      </c>
      <c r="D18" s="55">
        <f t="shared" si="1"/>
        <v>-8.0409524905096008E-2</v>
      </c>
      <c r="E18" s="51">
        <v>0.3962</v>
      </c>
      <c r="F18" s="51">
        <f t="shared" si="2"/>
        <v>-6.4456200056406898E-2</v>
      </c>
      <c r="G18" s="55">
        <f t="shared" si="3"/>
        <v>-0.13992257142857145</v>
      </c>
      <c r="H18" s="31"/>
      <c r="I18" s="38"/>
    </row>
    <row r="19" spans="1:9" ht="30" customHeight="1" x14ac:dyDescent="0.25">
      <c r="A19" s="17">
        <v>4</v>
      </c>
      <c r="B19" s="29">
        <v>0.73160000000000003</v>
      </c>
      <c r="C19" s="51">
        <f t="shared" si="0"/>
        <v>-0.13769999999999993</v>
      </c>
      <c r="D19" s="55">
        <f t="shared" si="1"/>
        <v>-0.15840331301046812</v>
      </c>
      <c r="E19" s="51">
        <v>0.4</v>
      </c>
      <c r="F19" s="51">
        <f t="shared" si="2"/>
        <v>-6.0656200056406873E-2</v>
      </c>
      <c r="G19" s="55">
        <f t="shared" si="3"/>
        <v>-0.13167346938775507</v>
      </c>
      <c r="H19" s="31"/>
      <c r="I19" s="38"/>
    </row>
    <row r="20" spans="1:9" ht="30" customHeight="1" x14ac:dyDescent="0.25">
      <c r="A20" s="17">
        <v>5</v>
      </c>
      <c r="B20" s="29">
        <v>0.7823</v>
      </c>
      <c r="C20" s="51">
        <f t="shared" si="0"/>
        <v>-8.6999999999999966E-2</v>
      </c>
      <c r="D20" s="55">
        <f t="shared" si="1"/>
        <v>-0.10008052455999077</v>
      </c>
      <c r="E20" s="51">
        <v>0.41</v>
      </c>
      <c r="F20" s="51">
        <f t="shared" si="2"/>
        <v>-5.0656200056406919E-2</v>
      </c>
      <c r="G20" s="55">
        <f t="shared" si="3"/>
        <v>-0.10996530612244906</v>
      </c>
      <c r="H20" s="31"/>
      <c r="I20" s="38"/>
    </row>
    <row r="21" spans="1:9" ht="40.15" customHeight="1" x14ac:dyDescent="0.25">
      <c r="A21" s="48" t="s">
        <v>23</v>
      </c>
      <c r="B21" s="29">
        <f>ROUND(AVERAGE(B16:B20),4)</f>
        <v>0.77980000000000005</v>
      </c>
      <c r="C21" s="51">
        <f t="shared" si="0"/>
        <v>-8.9499999999999913E-2</v>
      </c>
      <c r="D21" s="55">
        <f t="shared" si="1"/>
        <v>-0.10295640170251917</v>
      </c>
      <c r="E21" s="51">
        <f t="shared" ref="E21" si="4">AVERAGE(E16:E20)</f>
        <v>0.39455999999999991</v>
      </c>
      <c r="F21" s="51">
        <f t="shared" si="2"/>
        <v>-6.6096200056406984E-2</v>
      </c>
      <c r="G21" s="55">
        <f t="shared" si="3"/>
        <v>-0.14348271020408185</v>
      </c>
      <c r="H21" s="31"/>
      <c r="I21" s="38"/>
    </row>
    <row r="22" spans="1:9" x14ac:dyDescent="0.25">
      <c r="A22" s="17"/>
      <c r="B22" s="31"/>
      <c r="C22" s="31"/>
      <c r="D22" s="31"/>
      <c r="E22" s="31"/>
      <c r="F22" s="31"/>
      <c r="G22" s="31"/>
      <c r="H22" s="31"/>
      <c r="I22" s="38"/>
    </row>
    <row r="23" spans="1:9" x14ac:dyDescent="0.25">
      <c r="A23" s="17" t="s">
        <v>32</v>
      </c>
      <c r="B23" s="31"/>
      <c r="C23" s="31"/>
      <c r="D23" s="31" t="s">
        <v>34</v>
      </c>
      <c r="E23" s="31"/>
      <c r="F23" s="31"/>
      <c r="G23" s="31"/>
      <c r="H23" s="31"/>
      <c r="I23" s="38"/>
    </row>
    <row r="24" spans="1:9" x14ac:dyDescent="0.25">
      <c r="A24" s="17"/>
      <c r="B24" s="31"/>
      <c r="C24" s="31"/>
      <c r="D24" s="31" t="s">
        <v>35</v>
      </c>
      <c r="E24" s="31" t="s">
        <v>36</v>
      </c>
      <c r="F24" s="31" t="s">
        <v>41</v>
      </c>
      <c r="G24" s="31"/>
      <c r="H24" s="31"/>
      <c r="I24" s="38"/>
    </row>
    <row r="25" spans="1:9" ht="40.15" customHeight="1" x14ac:dyDescent="0.25">
      <c r="A25" s="17"/>
      <c r="B25" s="31"/>
      <c r="C25" s="31" t="s">
        <v>33</v>
      </c>
      <c r="D25" s="51">
        <f>C21</f>
        <v>-8.9499999999999913E-2</v>
      </c>
      <c r="E25" s="51">
        <f>D12</f>
        <v>0.56370000000000009</v>
      </c>
      <c r="F25" s="51">
        <f>D25*E25</f>
        <v>-5.0451149999999959E-2</v>
      </c>
      <c r="G25" s="31"/>
      <c r="H25" s="31"/>
      <c r="I25" s="38"/>
    </row>
    <row r="26" spans="1:9" ht="40.15" customHeight="1" x14ac:dyDescent="0.25">
      <c r="A26" s="17"/>
      <c r="B26" s="31"/>
      <c r="C26" s="31" t="s">
        <v>38</v>
      </c>
      <c r="D26" s="51">
        <f>F21</f>
        <v>-6.6096200056406984E-2</v>
      </c>
      <c r="E26" s="51">
        <f>D13</f>
        <v>1.0637000000000001</v>
      </c>
      <c r="F26" s="51">
        <f>D26*E26</f>
        <v>-7.0306528000000118E-2</v>
      </c>
      <c r="G26" s="31"/>
      <c r="H26" s="31"/>
      <c r="I26" s="38"/>
    </row>
    <row r="27" spans="1:9" ht="16.5" thickBot="1" x14ac:dyDescent="0.3">
      <c r="A27" s="57"/>
      <c r="B27" s="58"/>
      <c r="C27" s="58"/>
      <c r="D27" s="58"/>
      <c r="E27" s="58"/>
      <c r="F27" s="58"/>
      <c r="G27" s="58"/>
      <c r="H27" s="58"/>
      <c r="I27" s="59"/>
    </row>
  </sheetData>
  <mergeCells count="8">
    <mergeCell ref="A6:C6"/>
    <mergeCell ref="A7:C7"/>
    <mergeCell ref="A14:I14"/>
    <mergeCell ref="A1:C1"/>
    <mergeCell ref="D1:F1"/>
    <mergeCell ref="G1:I1"/>
    <mergeCell ref="A2:I3"/>
    <mergeCell ref="E4:E5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20" sqref="H20"/>
    </sheetView>
  </sheetViews>
  <sheetFormatPr defaultColWidth="8.85546875" defaultRowHeight="15.75" x14ac:dyDescent="0.25"/>
  <cols>
    <col min="1" max="1" width="14.7109375" style="1" customWidth="1"/>
    <col min="2" max="2" width="12.28515625" style="1" customWidth="1"/>
    <col min="3" max="3" width="16.7109375" style="1" customWidth="1"/>
    <col min="4" max="4" width="13" style="1" customWidth="1"/>
    <col min="5" max="5" width="18" style="1" customWidth="1"/>
    <col min="6" max="6" width="15.28515625" style="1" customWidth="1"/>
    <col min="7" max="7" width="13.28515625" style="1" customWidth="1"/>
    <col min="8" max="16384" width="8.85546875" style="1"/>
  </cols>
  <sheetData>
    <row r="1" spans="1:9" x14ac:dyDescent="0.25">
      <c r="A1" s="87" t="s">
        <v>2</v>
      </c>
      <c r="B1" s="88"/>
      <c r="C1" s="88"/>
      <c r="D1" s="88"/>
      <c r="E1" s="88"/>
      <c r="F1" s="88"/>
      <c r="G1" s="88"/>
      <c r="H1" s="88"/>
      <c r="I1" s="89"/>
    </row>
    <row r="2" spans="1:9" x14ac:dyDescent="0.25">
      <c r="A2" s="90"/>
      <c r="B2" s="91"/>
      <c r="C2" s="91"/>
      <c r="D2" s="91"/>
      <c r="E2" s="91"/>
      <c r="F2" s="91"/>
      <c r="G2" s="91"/>
      <c r="H2" s="91"/>
      <c r="I2" s="92"/>
    </row>
    <row r="3" spans="1:9" ht="31.9" customHeight="1" thickBot="1" x14ac:dyDescent="0.3">
      <c r="A3" s="2" t="s">
        <v>5</v>
      </c>
      <c r="B3" s="5" t="s">
        <v>6</v>
      </c>
      <c r="C3" s="3" t="s">
        <v>3</v>
      </c>
      <c r="D3" s="5" t="s">
        <v>6</v>
      </c>
      <c r="E3" s="86" t="s">
        <v>4</v>
      </c>
      <c r="F3" s="5" t="s">
        <v>6</v>
      </c>
      <c r="G3" s="3"/>
      <c r="H3" s="3"/>
      <c r="I3" s="4"/>
    </row>
    <row r="4" spans="1:9" ht="30" customHeight="1" thickBot="1" x14ac:dyDescent="0.3">
      <c r="A4" s="2"/>
      <c r="B4" s="9">
        <v>1.5800000000000002E-2</v>
      </c>
      <c r="C4" s="3"/>
      <c r="D4" s="9">
        <v>0.51470000000000005</v>
      </c>
      <c r="E4" s="86"/>
      <c r="F4" s="9">
        <v>0.4955</v>
      </c>
      <c r="G4" s="3"/>
      <c r="H4" s="3"/>
      <c r="I4" s="4"/>
    </row>
    <row r="5" spans="1:9" s="23" customFormat="1" ht="33" x14ac:dyDescent="0.25">
      <c r="A5" s="82" t="s">
        <v>7</v>
      </c>
      <c r="B5" s="83"/>
      <c r="C5" s="83"/>
      <c r="D5" s="11" t="s">
        <v>10</v>
      </c>
      <c r="E5" s="11" t="s">
        <v>12</v>
      </c>
      <c r="F5" s="13" t="s">
        <v>28</v>
      </c>
      <c r="G5" s="11"/>
      <c r="H5" s="11"/>
      <c r="I5" s="22"/>
    </row>
    <row r="6" spans="1:9" ht="16.5" thickBot="1" x14ac:dyDescent="0.3">
      <c r="A6" s="84" t="s">
        <v>9</v>
      </c>
      <c r="B6" s="85"/>
      <c r="C6" s="85"/>
      <c r="D6" s="3">
        <v>0.05</v>
      </c>
      <c r="E6" s="3">
        <v>9.8000000000000007</v>
      </c>
      <c r="F6" s="3">
        <f>D6*E6</f>
        <v>0.49000000000000005</v>
      </c>
      <c r="G6" s="3" t="s">
        <v>11</v>
      </c>
      <c r="H6" s="3"/>
      <c r="I6" s="4"/>
    </row>
    <row r="7" spans="1:9" ht="30" customHeight="1" thickBot="1" x14ac:dyDescent="0.45">
      <c r="A7" s="2" t="s">
        <v>13</v>
      </c>
      <c r="B7" s="3"/>
      <c r="C7" s="3"/>
      <c r="D7" s="9">
        <f>B4</f>
        <v>1.5800000000000002E-2</v>
      </c>
      <c r="E7" s="3"/>
      <c r="F7" s="9">
        <f>D7*E6</f>
        <v>0.15484000000000003</v>
      </c>
      <c r="G7" s="10" t="s">
        <v>11</v>
      </c>
      <c r="H7" s="3" t="s">
        <v>14</v>
      </c>
      <c r="I7" s="4"/>
    </row>
    <row r="8" spans="1:9" x14ac:dyDescent="0.25">
      <c r="A8" s="2"/>
      <c r="B8" s="3"/>
      <c r="C8" s="3"/>
      <c r="D8" s="3"/>
      <c r="E8" s="3"/>
      <c r="F8" s="3"/>
      <c r="G8" s="3"/>
      <c r="H8" s="3"/>
      <c r="I8" s="4"/>
    </row>
    <row r="9" spans="1:9" x14ac:dyDescent="0.25">
      <c r="A9" s="2" t="s">
        <v>26</v>
      </c>
      <c r="B9" s="3"/>
      <c r="C9" s="3"/>
      <c r="D9" s="3"/>
      <c r="E9" s="3"/>
      <c r="F9" s="3"/>
      <c r="G9" s="3"/>
      <c r="H9" s="3"/>
      <c r="I9" s="4"/>
    </row>
    <row r="10" spans="1:9" ht="24" thickBot="1" x14ac:dyDescent="0.4">
      <c r="A10" s="2"/>
      <c r="B10" s="27" t="s">
        <v>17</v>
      </c>
      <c r="C10" s="3"/>
      <c r="D10" s="27" t="s">
        <v>8</v>
      </c>
      <c r="E10" s="3"/>
      <c r="F10" s="28" t="s">
        <v>31</v>
      </c>
      <c r="G10" s="3"/>
      <c r="H10" s="3"/>
      <c r="I10" s="4"/>
    </row>
    <row r="11" spans="1:9" ht="31.9" customHeight="1" thickBot="1" x14ac:dyDescent="0.3">
      <c r="A11" s="26" t="s">
        <v>15</v>
      </c>
      <c r="B11" s="15">
        <f>F7</f>
        <v>0.15484000000000003</v>
      </c>
      <c r="C11" s="14" t="s">
        <v>16</v>
      </c>
      <c r="D11" s="9">
        <f>D4</f>
        <v>0.51470000000000005</v>
      </c>
      <c r="E11" s="3" t="s">
        <v>18</v>
      </c>
      <c r="F11" s="9">
        <f>B11/D11</f>
        <v>0.30083543811929281</v>
      </c>
      <c r="G11" s="12" t="s">
        <v>19</v>
      </c>
      <c r="H11" s="3" t="s">
        <v>27</v>
      </c>
      <c r="I11" s="4"/>
    </row>
    <row r="12" spans="1:9" ht="31.9" customHeight="1" thickBot="1" x14ac:dyDescent="0.3">
      <c r="A12" s="19" t="s">
        <v>25</v>
      </c>
      <c r="B12" s="1">
        <f>F7</f>
        <v>0.15484000000000003</v>
      </c>
      <c r="C12" s="14"/>
      <c r="D12" s="9">
        <f>D4+F4</f>
        <v>1.0102</v>
      </c>
      <c r="E12" s="18" t="s">
        <v>25</v>
      </c>
      <c r="F12" s="9">
        <f>B12/D12</f>
        <v>0.1532765788952683</v>
      </c>
      <c r="G12" s="12"/>
      <c r="H12" s="3"/>
      <c r="I12" s="4"/>
    </row>
    <row r="13" spans="1:9" ht="43.15" customHeight="1" x14ac:dyDescent="0.25">
      <c r="A13" s="2" t="s">
        <v>22</v>
      </c>
      <c r="B13" s="16" t="s">
        <v>20</v>
      </c>
      <c r="C13" s="24" t="s">
        <v>29</v>
      </c>
      <c r="D13" s="25" t="s">
        <v>30</v>
      </c>
      <c r="E13" s="16" t="s">
        <v>24</v>
      </c>
      <c r="F13" s="24" t="s">
        <v>29</v>
      </c>
      <c r="G13" s="25" t="s">
        <v>30</v>
      </c>
      <c r="H13" s="3"/>
      <c r="I13" s="4"/>
    </row>
    <row r="14" spans="1:9" ht="30" customHeight="1" x14ac:dyDescent="0.25">
      <c r="A14" s="2">
        <v>1</v>
      </c>
      <c r="B14" s="20">
        <v>0.1772</v>
      </c>
      <c r="C14" s="20">
        <f>$F$11-B14</f>
        <v>0.12363543811929281</v>
      </c>
      <c r="D14" s="20">
        <f>C14/$F$11*100</f>
        <v>41.097365021958154</v>
      </c>
      <c r="E14" s="20">
        <v>5.4190000000000002E-2</v>
      </c>
      <c r="F14" s="20">
        <f>$F$12-E14</f>
        <v>9.9086578895268299E-2</v>
      </c>
      <c r="G14" s="20">
        <f>F14/$F$12*100</f>
        <v>64.64560966158615</v>
      </c>
      <c r="H14" s="3"/>
      <c r="I14" s="4"/>
    </row>
    <row r="15" spans="1:9" ht="30" customHeight="1" x14ac:dyDescent="0.25">
      <c r="A15" s="2">
        <v>2</v>
      </c>
      <c r="B15" s="20">
        <v>0.1757</v>
      </c>
      <c r="C15" s="20">
        <f t="shared" ref="C15:C18" si="0">$F$11-B15</f>
        <v>0.12513543811929281</v>
      </c>
      <c r="D15" s="20">
        <f t="shared" ref="D15:D18" si="1">C15/$F$11*100</f>
        <v>41.595976491862572</v>
      </c>
      <c r="E15" s="20">
        <v>4.8469999999999999E-2</v>
      </c>
      <c r="F15" s="20">
        <f t="shared" ref="F15:F18" si="2">$F$12-E15</f>
        <v>0.1048065788952683</v>
      </c>
      <c r="G15" s="20">
        <f t="shared" ref="G15:G18" si="3">F15/$F$12*100</f>
        <v>68.377425729785585</v>
      </c>
      <c r="H15" s="3"/>
      <c r="I15" s="4"/>
    </row>
    <row r="16" spans="1:9" ht="30" customHeight="1" x14ac:dyDescent="0.25">
      <c r="A16" s="2">
        <v>3</v>
      </c>
      <c r="B16" s="20">
        <v>0.1767</v>
      </c>
      <c r="C16" s="20">
        <f t="shared" si="0"/>
        <v>0.12413543811929281</v>
      </c>
      <c r="D16" s="20">
        <f t="shared" si="1"/>
        <v>41.263568845259627</v>
      </c>
      <c r="E16" s="20">
        <v>4.6330000000000003E-2</v>
      </c>
      <c r="F16" s="20">
        <f t="shared" si="2"/>
        <v>0.10694657889526829</v>
      </c>
      <c r="G16" s="20">
        <f t="shared" si="3"/>
        <v>69.773594678377677</v>
      </c>
      <c r="H16" s="3"/>
      <c r="I16" s="4"/>
    </row>
    <row r="17" spans="1:9" ht="30" customHeight="1" x14ac:dyDescent="0.25">
      <c r="A17" s="2">
        <v>4</v>
      </c>
      <c r="B17" s="20">
        <v>0.16969999999999999</v>
      </c>
      <c r="C17" s="20">
        <f t="shared" si="0"/>
        <v>0.13113543811929282</v>
      </c>
      <c r="D17" s="20">
        <f t="shared" si="1"/>
        <v>43.590422371480244</v>
      </c>
      <c r="E17" s="20">
        <v>4.6589999999999999E-2</v>
      </c>
      <c r="F17" s="20">
        <f t="shared" si="2"/>
        <v>0.10668657889526831</v>
      </c>
      <c r="G17" s="20">
        <f t="shared" si="3"/>
        <v>69.603966675277718</v>
      </c>
      <c r="H17" s="3"/>
      <c r="I17" s="4"/>
    </row>
    <row r="18" spans="1:9" ht="30" customHeight="1" x14ac:dyDescent="0.25">
      <c r="A18" s="2">
        <v>5</v>
      </c>
      <c r="B18" s="20">
        <v>0.1726</v>
      </c>
      <c r="C18" s="20">
        <f t="shared" si="0"/>
        <v>0.12823543811929281</v>
      </c>
      <c r="D18" s="20">
        <f t="shared" si="1"/>
        <v>42.6264401963317</v>
      </c>
      <c r="E18" s="20">
        <v>4.4479999999999999E-2</v>
      </c>
      <c r="F18" s="20">
        <f t="shared" si="2"/>
        <v>0.10879657889526831</v>
      </c>
      <c r="G18" s="20">
        <f t="shared" si="3"/>
        <v>70.980563161973663</v>
      </c>
      <c r="H18" s="3"/>
      <c r="I18" s="4"/>
    </row>
    <row r="19" spans="1:9" ht="40.15" customHeight="1" x14ac:dyDescent="0.25">
      <c r="A19" s="21" t="s">
        <v>23</v>
      </c>
      <c r="B19" s="20">
        <f t="shared" ref="B19:G19" si="4">AVERAGE(B14:B18)</f>
        <v>0.17437999999999998</v>
      </c>
      <c r="C19" s="20">
        <f t="shared" si="4"/>
        <v>0.12645543811929283</v>
      </c>
      <c r="D19" s="20">
        <f t="shared" si="4"/>
        <v>42.034754585378458</v>
      </c>
      <c r="E19" s="20">
        <f t="shared" si="4"/>
        <v>4.8011999999999999E-2</v>
      </c>
      <c r="F19" s="20">
        <f t="shared" si="4"/>
        <v>0.1052645788952683</v>
      </c>
      <c r="G19" s="20">
        <f t="shared" si="4"/>
        <v>68.67623198140015</v>
      </c>
      <c r="H19" s="3"/>
      <c r="I19" s="4"/>
    </row>
    <row r="20" spans="1:9" x14ac:dyDescent="0.25">
      <c r="A20" s="2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2" t="s">
        <v>32</v>
      </c>
      <c r="B21" s="3"/>
      <c r="C21" s="3"/>
      <c r="D21" s="3" t="s">
        <v>34</v>
      </c>
      <c r="E21" s="3"/>
      <c r="F21" s="3"/>
      <c r="G21" s="3"/>
      <c r="H21" s="3"/>
      <c r="I21" s="4"/>
    </row>
    <row r="22" spans="1:9" x14ac:dyDescent="0.25">
      <c r="A22" s="2"/>
      <c r="B22" s="3"/>
      <c r="C22" s="3"/>
      <c r="D22" s="3" t="s">
        <v>35</v>
      </c>
      <c r="E22" s="3" t="s">
        <v>36</v>
      </c>
      <c r="F22" s="3" t="s">
        <v>37</v>
      </c>
      <c r="G22" s="3"/>
      <c r="H22" s="3"/>
      <c r="I22" s="4"/>
    </row>
    <row r="23" spans="1:9" ht="40.15" customHeight="1" x14ac:dyDescent="0.25">
      <c r="A23" s="2"/>
      <c r="B23" s="3"/>
      <c r="C23" s="3" t="s">
        <v>33</v>
      </c>
      <c r="D23" s="20">
        <f>C19</f>
        <v>0.12645543811929283</v>
      </c>
      <c r="E23" s="20">
        <f>D4</f>
        <v>0.51470000000000005</v>
      </c>
      <c r="F23" s="20">
        <f>D23*E23</f>
        <v>6.5086614000000029E-2</v>
      </c>
      <c r="G23" s="3"/>
      <c r="H23" s="3"/>
      <c r="I23" s="4"/>
    </row>
    <row r="24" spans="1:9" ht="40.15" customHeight="1" x14ac:dyDescent="0.25">
      <c r="A24" s="2"/>
      <c r="B24" s="3"/>
      <c r="C24" s="3" t="s">
        <v>38</v>
      </c>
      <c r="D24" s="20">
        <f>F19</f>
        <v>0.1052645788952683</v>
      </c>
      <c r="E24" s="20">
        <f>D12</f>
        <v>1.0102</v>
      </c>
      <c r="F24" s="20">
        <f>D24*E24</f>
        <v>0.10633827760000003</v>
      </c>
      <c r="G24" s="3"/>
      <c r="H24" s="3"/>
      <c r="I24" s="4"/>
    </row>
    <row r="25" spans="1:9" ht="16.5" thickBot="1" x14ac:dyDescent="0.3">
      <c r="A25" s="6"/>
      <c r="B25" s="7"/>
      <c r="C25" s="7"/>
      <c r="D25" s="7"/>
      <c r="E25" s="7"/>
      <c r="F25" s="7"/>
      <c r="G25" s="7"/>
      <c r="H25" s="7"/>
      <c r="I25" s="8"/>
    </row>
  </sheetData>
  <mergeCells count="4">
    <mergeCell ref="A1:I2"/>
    <mergeCell ref="E3:E4"/>
    <mergeCell ref="A5:C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workbookViewId="0">
      <selection activeCell="K25" sqref="K25"/>
    </sheetView>
  </sheetViews>
  <sheetFormatPr defaultColWidth="8.85546875" defaultRowHeight="15.75" x14ac:dyDescent="0.25"/>
  <cols>
    <col min="1" max="1" width="14.7109375" style="1" customWidth="1"/>
    <col min="2" max="2" width="12.28515625" style="1" customWidth="1"/>
    <col min="3" max="3" width="16.7109375" style="1" customWidth="1"/>
    <col min="4" max="4" width="13" style="1" customWidth="1"/>
    <col min="5" max="5" width="18" style="1" customWidth="1"/>
    <col min="6" max="6" width="15.28515625" style="1" customWidth="1"/>
    <col min="7" max="7" width="13.28515625" style="1" customWidth="1"/>
    <col min="8" max="16384" width="8.85546875" style="1"/>
  </cols>
  <sheetData>
    <row r="1" spans="1:10" ht="103.15" customHeight="1" thickBot="1" x14ac:dyDescent="0.3">
      <c r="A1" s="100" t="s">
        <v>48</v>
      </c>
      <c r="B1" s="100"/>
      <c r="C1" s="100"/>
      <c r="D1" s="100" t="s">
        <v>0</v>
      </c>
      <c r="E1" s="100"/>
      <c r="F1" s="100"/>
      <c r="G1" s="100" t="s">
        <v>1</v>
      </c>
      <c r="H1" s="100"/>
      <c r="I1" s="100"/>
      <c r="J1" s="36" t="s">
        <v>21</v>
      </c>
    </row>
    <row r="2" spans="1:10" x14ac:dyDescent="0.25">
      <c r="A2" s="101" t="s">
        <v>2</v>
      </c>
      <c r="B2" s="102"/>
      <c r="C2" s="102"/>
      <c r="D2" s="102"/>
      <c r="E2" s="102"/>
      <c r="F2" s="102"/>
      <c r="G2" s="102"/>
      <c r="H2" s="102"/>
      <c r="I2" s="103"/>
      <c r="J2" s="36"/>
    </row>
    <row r="3" spans="1:10" x14ac:dyDescent="0.25">
      <c r="A3" s="104"/>
      <c r="B3" s="105"/>
      <c r="C3" s="105"/>
      <c r="D3" s="105"/>
      <c r="E3" s="105"/>
      <c r="F3" s="105"/>
      <c r="G3" s="105"/>
      <c r="H3" s="105"/>
      <c r="I3" s="106"/>
      <c r="J3" s="36"/>
    </row>
    <row r="4" spans="1:10" ht="31.9" customHeight="1" thickBot="1" x14ac:dyDescent="0.3">
      <c r="A4" s="17" t="s">
        <v>5</v>
      </c>
      <c r="B4" s="30" t="s">
        <v>6</v>
      </c>
      <c r="C4" s="31" t="s">
        <v>3</v>
      </c>
      <c r="D4" s="30" t="s">
        <v>6</v>
      </c>
      <c r="E4" s="107" t="s">
        <v>4</v>
      </c>
      <c r="F4" s="30" t="s">
        <v>6</v>
      </c>
      <c r="G4" s="31"/>
      <c r="H4" s="31"/>
      <c r="I4" s="38"/>
      <c r="J4" s="36"/>
    </row>
    <row r="5" spans="1:10" ht="30" customHeight="1" thickBot="1" x14ac:dyDescent="0.3">
      <c r="A5" s="17"/>
      <c r="B5" s="68">
        <v>0.05</v>
      </c>
      <c r="C5" s="31"/>
      <c r="D5" s="68">
        <v>0.51470000000000005</v>
      </c>
      <c r="E5" s="107"/>
      <c r="F5" s="70">
        <v>0.5</v>
      </c>
      <c r="G5" s="31"/>
      <c r="H5" s="31"/>
      <c r="I5" s="38"/>
      <c r="J5" s="36"/>
    </row>
    <row r="6" spans="1:10" s="23" customFormat="1" ht="33" x14ac:dyDescent="0.25">
      <c r="A6" s="93" t="s">
        <v>7</v>
      </c>
      <c r="B6" s="94"/>
      <c r="C6" s="94"/>
      <c r="D6" s="32" t="s">
        <v>10</v>
      </c>
      <c r="E6" s="32" t="s">
        <v>42</v>
      </c>
      <c r="F6" s="33"/>
      <c r="G6" s="32"/>
      <c r="H6" s="32"/>
      <c r="I6" s="39"/>
      <c r="J6" s="37"/>
    </row>
    <row r="7" spans="1:10" ht="16.5" thickBot="1" x14ac:dyDescent="0.3">
      <c r="A7" s="95" t="s">
        <v>9</v>
      </c>
      <c r="B7" s="96"/>
      <c r="C7" s="96"/>
      <c r="D7" s="31">
        <v>0.1</v>
      </c>
      <c r="E7" s="31">
        <v>9.8000000000000007</v>
      </c>
      <c r="F7" s="31">
        <f>D7*E7</f>
        <v>0.98000000000000009</v>
      </c>
      <c r="G7" s="31" t="s">
        <v>11</v>
      </c>
      <c r="H7" s="31"/>
      <c r="I7" s="38"/>
      <c r="J7" s="36"/>
    </row>
    <row r="8" spans="1:10" ht="30" customHeight="1" thickBot="1" x14ac:dyDescent="0.45">
      <c r="A8" s="17" t="s">
        <v>13</v>
      </c>
      <c r="B8" s="31"/>
      <c r="C8" s="31"/>
      <c r="D8" s="68">
        <f>B5</f>
        <v>0.05</v>
      </c>
      <c r="E8" s="31"/>
      <c r="F8" s="70">
        <f>D8*E7</f>
        <v>0.49000000000000005</v>
      </c>
      <c r="G8" s="40" t="s">
        <v>11</v>
      </c>
      <c r="H8" s="31" t="s">
        <v>14</v>
      </c>
      <c r="I8" s="38"/>
      <c r="J8" s="36"/>
    </row>
    <row r="9" spans="1:10" ht="46.15" customHeight="1" thickBot="1" x14ac:dyDescent="0.3">
      <c r="A9" s="17" t="s">
        <v>40</v>
      </c>
      <c r="B9" s="34">
        <v>0.05</v>
      </c>
      <c r="C9" s="35" t="s">
        <v>11</v>
      </c>
      <c r="D9" s="61"/>
      <c r="E9" s="32" t="s">
        <v>39</v>
      </c>
      <c r="F9" s="70">
        <f>F8-B9</f>
        <v>0.44000000000000006</v>
      </c>
      <c r="G9" s="41" t="s">
        <v>11</v>
      </c>
      <c r="H9" s="31"/>
      <c r="I9" s="38"/>
      <c r="J9" s="36"/>
    </row>
    <row r="10" spans="1:10" x14ac:dyDescent="0.25">
      <c r="A10" s="17" t="s">
        <v>26</v>
      </c>
      <c r="B10" s="31"/>
      <c r="C10" s="31"/>
      <c r="D10" s="31"/>
      <c r="E10" s="31"/>
      <c r="F10" s="31"/>
      <c r="G10" s="31"/>
      <c r="H10" s="31"/>
      <c r="I10" s="38"/>
      <c r="J10" s="36"/>
    </row>
    <row r="11" spans="1:10" ht="24" thickBot="1" x14ac:dyDescent="0.4">
      <c r="A11" s="17"/>
      <c r="B11" s="42" t="s">
        <v>43</v>
      </c>
      <c r="C11" s="31"/>
      <c r="D11" s="42" t="s">
        <v>44</v>
      </c>
      <c r="E11" s="31"/>
      <c r="F11" s="43" t="s">
        <v>31</v>
      </c>
      <c r="G11" s="31"/>
      <c r="H11" s="31"/>
      <c r="I11" s="38"/>
      <c r="J11" s="36"/>
    </row>
    <row r="12" spans="1:10" ht="31.9" customHeight="1" thickBot="1" x14ac:dyDescent="0.3">
      <c r="A12" s="44"/>
      <c r="B12" s="68">
        <f>F9</f>
        <v>0.44000000000000006</v>
      </c>
      <c r="C12" s="45" t="s">
        <v>47</v>
      </c>
      <c r="D12" s="65">
        <f>D5+B5</f>
        <v>0.56470000000000009</v>
      </c>
      <c r="E12" s="31" t="s">
        <v>18</v>
      </c>
      <c r="F12" s="65">
        <f>ROUND((B12/D12),4)</f>
        <v>0.7792</v>
      </c>
      <c r="G12" s="34" t="s">
        <v>45</v>
      </c>
      <c r="H12" s="31" t="s">
        <v>27</v>
      </c>
      <c r="I12" s="38"/>
      <c r="J12" s="36"/>
    </row>
    <row r="13" spans="1:10" ht="31.9" customHeight="1" thickBot="1" x14ac:dyDescent="0.3">
      <c r="A13" s="44"/>
      <c r="B13" s="69">
        <f>B12</f>
        <v>0.44000000000000006</v>
      </c>
      <c r="C13" s="45"/>
      <c r="D13" s="67">
        <f>B5+D5+F5</f>
        <v>1.0647000000000002</v>
      </c>
      <c r="E13" s="31" t="s">
        <v>18</v>
      </c>
      <c r="F13" s="66">
        <f>B13/D13</f>
        <v>0.41326195172349017</v>
      </c>
      <c r="G13" s="34"/>
      <c r="H13" s="31"/>
      <c r="I13" s="38"/>
      <c r="J13" s="36"/>
    </row>
    <row r="14" spans="1:10" ht="31.9" customHeight="1" thickBot="1" x14ac:dyDescent="0.3">
      <c r="A14" s="97" t="s">
        <v>46</v>
      </c>
      <c r="B14" s="98"/>
      <c r="C14" s="98"/>
      <c r="D14" s="98"/>
      <c r="E14" s="98"/>
      <c r="F14" s="98"/>
      <c r="G14" s="98"/>
      <c r="H14" s="98"/>
      <c r="I14" s="99"/>
      <c r="J14" s="36"/>
    </row>
    <row r="15" spans="1:10" ht="43.15" customHeight="1" x14ac:dyDescent="0.25">
      <c r="A15" s="17" t="s">
        <v>22</v>
      </c>
      <c r="B15" s="46" t="s">
        <v>20</v>
      </c>
      <c r="C15" s="47" t="s">
        <v>29</v>
      </c>
      <c r="D15" s="50" t="s">
        <v>30</v>
      </c>
      <c r="E15" s="46" t="s">
        <v>24</v>
      </c>
      <c r="F15" s="47" t="s">
        <v>29</v>
      </c>
      <c r="G15" s="50" t="s">
        <v>30</v>
      </c>
      <c r="H15" s="31"/>
      <c r="I15" s="38"/>
      <c r="J15" s="36"/>
    </row>
    <row r="16" spans="1:10" ht="30" customHeight="1" x14ac:dyDescent="0.25">
      <c r="A16" s="17">
        <v>1</v>
      </c>
      <c r="B16" s="63">
        <v>0.78380000000000005</v>
      </c>
      <c r="C16" s="62">
        <f>B16-$F$12</f>
        <v>4.6000000000000485E-3</v>
      </c>
      <c r="D16" s="64">
        <f>C16/F12</f>
        <v>5.9034907597536558E-3</v>
      </c>
      <c r="E16" s="54">
        <v>0.36659999999999998</v>
      </c>
      <c r="F16" s="54">
        <f>E16-$F$13</f>
        <v>-4.6661951723490191E-2</v>
      </c>
      <c r="G16" s="56">
        <f>F16/$F$13</f>
        <v>-0.1129113181818182</v>
      </c>
      <c r="H16" s="31"/>
      <c r="I16" s="38"/>
      <c r="J16" s="36"/>
    </row>
    <row r="17" spans="1:10" ht="30" customHeight="1" x14ac:dyDescent="0.25">
      <c r="A17" s="17">
        <v>2</v>
      </c>
      <c r="B17" s="63">
        <v>0.7732</v>
      </c>
      <c r="C17" s="62">
        <f t="shared" ref="C17:C21" si="0">B17-$F$12</f>
        <v>-6.0000000000000053E-3</v>
      </c>
      <c r="D17" s="64">
        <f t="shared" ref="D17:D21" si="1">C17/$F$12</f>
        <v>-7.7002053388090415E-3</v>
      </c>
      <c r="E17" s="54">
        <v>0.4</v>
      </c>
      <c r="F17" s="54">
        <f t="shared" ref="F17:F21" si="2">E17-$F$13</f>
        <v>-1.3261951723490151E-2</v>
      </c>
      <c r="G17" s="56">
        <f t="shared" ref="G17:G21" si="3">F17/$F$13</f>
        <v>-3.209090909090901E-2</v>
      </c>
      <c r="H17" s="31"/>
      <c r="I17" s="38"/>
      <c r="J17" s="36"/>
    </row>
    <row r="18" spans="1:10" ht="30" customHeight="1" x14ac:dyDescent="0.25">
      <c r="A18" s="17">
        <v>3</v>
      </c>
      <c r="B18" s="63">
        <v>0.78779999999999994</v>
      </c>
      <c r="C18" s="62">
        <f t="shared" si="0"/>
        <v>8.599999999999941E-3</v>
      </c>
      <c r="D18" s="64">
        <f t="shared" si="1"/>
        <v>1.1036960985626208E-2</v>
      </c>
      <c r="E18" s="54">
        <v>0.3962</v>
      </c>
      <c r="F18" s="54">
        <f t="shared" si="2"/>
        <v>-1.7061951723490176E-2</v>
      </c>
      <c r="G18" s="56">
        <f t="shared" si="3"/>
        <v>-4.1286045454545436E-2</v>
      </c>
      <c r="H18" s="31"/>
      <c r="I18" s="38"/>
      <c r="J18" s="36"/>
    </row>
    <row r="19" spans="1:10" ht="30" customHeight="1" x14ac:dyDescent="0.25">
      <c r="A19" s="17">
        <v>4</v>
      </c>
      <c r="B19" s="63">
        <v>0.73160000000000003</v>
      </c>
      <c r="C19" s="62">
        <f t="shared" si="0"/>
        <v>-4.7599999999999976E-2</v>
      </c>
      <c r="D19" s="64">
        <f t="shared" si="1"/>
        <v>-6.1088295687884979E-2</v>
      </c>
      <c r="E19" s="54">
        <v>0.4</v>
      </c>
      <c r="F19" s="54">
        <f t="shared" si="2"/>
        <v>-1.3261951723490151E-2</v>
      </c>
      <c r="G19" s="56">
        <f t="shared" si="3"/>
        <v>-3.209090909090901E-2</v>
      </c>
      <c r="H19" s="31"/>
      <c r="I19" s="38"/>
      <c r="J19" s="36"/>
    </row>
    <row r="20" spans="1:10" ht="30" customHeight="1" x14ac:dyDescent="0.25">
      <c r="A20" s="17">
        <v>5</v>
      </c>
      <c r="B20" s="63">
        <v>0.7823</v>
      </c>
      <c r="C20" s="62">
        <f t="shared" si="0"/>
        <v>3.0999999999999917E-3</v>
      </c>
      <c r="D20" s="64">
        <f t="shared" si="1"/>
        <v>3.9784394250513243E-3</v>
      </c>
      <c r="E20" s="54">
        <v>0.41</v>
      </c>
      <c r="F20" s="54">
        <f t="shared" si="2"/>
        <v>-3.2619517234901974E-3</v>
      </c>
      <c r="G20" s="56">
        <f t="shared" si="3"/>
        <v>-7.8931818181818478E-3</v>
      </c>
      <c r="H20" s="31"/>
      <c r="I20" s="38"/>
      <c r="J20" s="36"/>
    </row>
    <row r="21" spans="1:10" ht="40.15" customHeight="1" x14ac:dyDescent="0.25">
      <c r="A21" s="48" t="s">
        <v>23</v>
      </c>
      <c r="B21" s="63">
        <f>ROUND(AVERAGE(B16:B20),4)</f>
        <v>0.77170000000000005</v>
      </c>
      <c r="C21" s="62">
        <f t="shared" si="0"/>
        <v>-7.4999999999999512E-3</v>
      </c>
      <c r="D21" s="64">
        <f t="shared" si="1"/>
        <v>-9.6252566735112316E-3</v>
      </c>
      <c r="E21" s="54">
        <f t="shared" ref="E21" si="4">AVERAGE(E16:E20)</f>
        <v>0.39455999999999991</v>
      </c>
      <c r="F21" s="54">
        <f t="shared" si="2"/>
        <v>-1.8701951723490262E-2</v>
      </c>
      <c r="G21" s="56">
        <f t="shared" si="3"/>
        <v>-4.5254472727272912E-2</v>
      </c>
      <c r="H21" s="31"/>
      <c r="I21" s="38"/>
      <c r="J21" s="36"/>
    </row>
    <row r="22" spans="1:10" x14ac:dyDescent="0.25">
      <c r="A22" s="2"/>
      <c r="B22" s="3"/>
      <c r="C22" s="3"/>
      <c r="D22" s="3"/>
      <c r="E22" s="3"/>
      <c r="F22" s="3"/>
      <c r="G22" s="3"/>
      <c r="H22" s="3"/>
      <c r="I22" s="4"/>
    </row>
    <row r="23" spans="1:10" x14ac:dyDescent="0.25">
      <c r="A23" s="2" t="s">
        <v>32</v>
      </c>
      <c r="B23" s="3"/>
      <c r="C23" s="3"/>
      <c r="D23" s="3" t="s">
        <v>50</v>
      </c>
      <c r="E23" s="3"/>
      <c r="F23" s="3"/>
      <c r="G23" s="3"/>
      <c r="H23" s="3"/>
      <c r="I23" s="4"/>
    </row>
    <row r="24" spans="1:10" x14ac:dyDescent="0.25">
      <c r="A24" s="2"/>
      <c r="B24" s="3"/>
      <c r="C24" s="3"/>
      <c r="D24" s="3" t="s">
        <v>35</v>
      </c>
      <c r="E24" s="3" t="s">
        <v>36</v>
      </c>
      <c r="F24" s="3" t="s">
        <v>41</v>
      </c>
      <c r="G24" s="3"/>
      <c r="H24" s="3"/>
      <c r="I24" s="4"/>
    </row>
    <row r="25" spans="1:10" ht="40.15" customHeight="1" x14ac:dyDescent="0.25">
      <c r="A25" s="2"/>
      <c r="B25" s="3"/>
      <c r="C25" s="3" t="s">
        <v>33</v>
      </c>
      <c r="D25" s="62">
        <f>C21</f>
        <v>-7.4999999999999512E-3</v>
      </c>
      <c r="E25" s="71">
        <f>D12</f>
        <v>0.56470000000000009</v>
      </c>
      <c r="F25" s="62">
        <f>D25*E25</f>
        <v>-4.2352499999999734E-3</v>
      </c>
      <c r="G25" s="3"/>
      <c r="H25" s="3"/>
      <c r="I25" s="4"/>
    </row>
    <row r="26" spans="1:10" ht="40.15" customHeight="1" x14ac:dyDescent="0.25">
      <c r="A26" s="2"/>
      <c r="B26" s="3"/>
      <c r="C26" s="3" t="s">
        <v>38</v>
      </c>
      <c r="D26" s="72">
        <f>F21</f>
        <v>-1.8701951723490262E-2</v>
      </c>
      <c r="E26" s="72">
        <f>D13</f>
        <v>1.0647000000000002</v>
      </c>
      <c r="F26" s="72">
        <f>D26*E26</f>
        <v>-1.9911968000000085E-2</v>
      </c>
      <c r="G26" s="3"/>
      <c r="H26" s="3"/>
      <c r="I26" s="4"/>
    </row>
    <row r="27" spans="1:10" ht="16.5" thickBot="1" x14ac:dyDescent="0.3">
      <c r="A27" s="6"/>
      <c r="B27" s="7"/>
      <c r="C27" s="7"/>
      <c r="D27" s="7"/>
      <c r="E27" s="7"/>
      <c r="F27" s="7"/>
      <c r="G27" s="7"/>
      <c r="H27" s="7"/>
      <c r="I27" s="8"/>
    </row>
  </sheetData>
  <mergeCells count="8">
    <mergeCell ref="A7:C7"/>
    <mergeCell ref="A14:I14"/>
    <mergeCell ref="A1:C1"/>
    <mergeCell ref="D1:F1"/>
    <mergeCell ref="G1:I1"/>
    <mergeCell ref="A2:I3"/>
    <mergeCell ref="E4:E5"/>
    <mergeCell ref="A6:C6"/>
  </mergeCells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3" workbookViewId="0">
      <selection activeCell="G16" sqref="G16:G21"/>
    </sheetView>
  </sheetViews>
  <sheetFormatPr defaultColWidth="8.85546875" defaultRowHeight="15.75" x14ac:dyDescent="0.25"/>
  <cols>
    <col min="1" max="1" width="14.7109375" style="1" customWidth="1"/>
    <col min="2" max="2" width="12.28515625" style="1" customWidth="1"/>
    <col min="3" max="3" width="16.7109375" style="1" customWidth="1"/>
    <col min="4" max="4" width="13" style="1" customWidth="1"/>
    <col min="5" max="5" width="18" style="1" customWidth="1"/>
    <col min="6" max="6" width="15.28515625" style="1" customWidth="1"/>
    <col min="7" max="7" width="13.28515625" style="1" customWidth="1"/>
    <col min="8" max="16384" width="8.85546875" style="1"/>
  </cols>
  <sheetData>
    <row r="1" spans="1:10" ht="103.15" customHeight="1" thickBot="1" x14ac:dyDescent="0.3">
      <c r="A1" s="100" t="s">
        <v>48</v>
      </c>
      <c r="B1" s="100"/>
      <c r="C1" s="100"/>
      <c r="D1" s="100" t="s">
        <v>0</v>
      </c>
      <c r="E1" s="100"/>
      <c r="F1" s="100"/>
      <c r="G1" s="100" t="s">
        <v>1</v>
      </c>
      <c r="H1" s="100"/>
      <c r="I1" s="100"/>
      <c r="J1" s="36" t="s">
        <v>21</v>
      </c>
    </row>
    <row r="2" spans="1:10" x14ac:dyDescent="0.25">
      <c r="A2" s="101" t="s">
        <v>2</v>
      </c>
      <c r="B2" s="102"/>
      <c r="C2" s="102"/>
      <c r="D2" s="102"/>
      <c r="E2" s="102"/>
      <c r="F2" s="102"/>
      <c r="G2" s="102"/>
      <c r="H2" s="102"/>
      <c r="I2" s="103"/>
      <c r="J2" s="36"/>
    </row>
    <row r="3" spans="1:10" x14ac:dyDescent="0.25">
      <c r="A3" s="104"/>
      <c r="B3" s="105"/>
      <c r="C3" s="105"/>
      <c r="D3" s="105"/>
      <c r="E3" s="105"/>
      <c r="F3" s="105"/>
      <c r="G3" s="105"/>
      <c r="H3" s="105"/>
      <c r="I3" s="106"/>
      <c r="J3" s="36"/>
    </row>
    <row r="4" spans="1:10" ht="31.9" customHeight="1" thickBot="1" x14ac:dyDescent="0.3">
      <c r="A4" s="17" t="s">
        <v>5</v>
      </c>
      <c r="B4" s="30" t="s">
        <v>6</v>
      </c>
      <c r="C4" s="31" t="s">
        <v>3</v>
      </c>
      <c r="D4" s="30" t="s">
        <v>6</v>
      </c>
      <c r="E4" s="107" t="s">
        <v>4</v>
      </c>
      <c r="F4" s="30" t="s">
        <v>6</v>
      </c>
      <c r="G4" s="31"/>
      <c r="H4" s="31"/>
      <c r="I4" s="38"/>
      <c r="J4" s="36"/>
    </row>
    <row r="5" spans="1:10" ht="30" customHeight="1" thickBot="1" x14ac:dyDescent="0.3">
      <c r="A5" s="17"/>
      <c r="B5" s="76">
        <v>0.05</v>
      </c>
      <c r="C5" s="31"/>
      <c r="D5" s="76">
        <v>0.51470000000000005</v>
      </c>
      <c r="E5" s="107"/>
      <c r="F5" s="77">
        <v>0.5</v>
      </c>
      <c r="G5" s="31"/>
      <c r="H5" s="31"/>
      <c r="I5" s="38"/>
      <c r="J5" s="36"/>
    </row>
    <row r="6" spans="1:10" s="23" customFormat="1" ht="33" x14ac:dyDescent="0.25">
      <c r="A6" s="93" t="s">
        <v>7</v>
      </c>
      <c r="B6" s="94"/>
      <c r="C6" s="94"/>
      <c r="D6" s="60" t="s">
        <v>10</v>
      </c>
      <c r="E6" s="60" t="s">
        <v>42</v>
      </c>
      <c r="F6" s="33"/>
      <c r="G6" s="60"/>
      <c r="H6" s="60"/>
      <c r="I6" s="39"/>
      <c r="J6" s="37"/>
    </row>
    <row r="7" spans="1:10" ht="16.5" thickBot="1" x14ac:dyDescent="0.3">
      <c r="A7" s="95" t="s">
        <v>9</v>
      </c>
      <c r="B7" s="96"/>
      <c r="C7" s="96"/>
      <c r="D7" s="31">
        <v>0.1</v>
      </c>
      <c r="E7" s="31">
        <v>9.8000000000000007</v>
      </c>
      <c r="F7" s="31">
        <f>D7*E7</f>
        <v>0.98000000000000009</v>
      </c>
      <c r="G7" s="31" t="s">
        <v>11</v>
      </c>
      <c r="H7" s="31"/>
      <c r="I7" s="38"/>
      <c r="J7" s="36"/>
    </row>
    <row r="8" spans="1:10" ht="30" customHeight="1" thickBot="1" x14ac:dyDescent="0.45">
      <c r="A8" s="17" t="s">
        <v>13</v>
      </c>
      <c r="B8" s="31"/>
      <c r="C8" s="31"/>
      <c r="D8" s="76">
        <f>B5</f>
        <v>0.05</v>
      </c>
      <c r="E8" s="31"/>
      <c r="F8" s="77">
        <f>D8*E7</f>
        <v>0.49000000000000005</v>
      </c>
      <c r="G8" s="40" t="s">
        <v>11</v>
      </c>
      <c r="H8" s="31" t="s">
        <v>14</v>
      </c>
      <c r="I8" s="38"/>
      <c r="J8" s="36"/>
    </row>
    <row r="9" spans="1:10" ht="46.15" customHeight="1" thickBot="1" x14ac:dyDescent="0.3">
      <c r="A9" s="17" t="s">
        <v>40</v>
      </c>
      <c r="B9" s="34">
        <v>0.05</v>
      </c>
      <c r="C9" s="35" t="s">
        <v>11</v>
      </c>
      <c r="D9" s="31"/>
      <c r="E9" s="60" t="s">
        <v>39</v>
      </c>
      <c r="F9" s="77">
        <f>F8-B9</f>
        <v>0.44000000000000006</v>
      </c>
      <c r="G9" s="41" t="s">
        <v>11</v>
      </c>
      <c r="H9" s="31"/>
      <c r="I9" s="38"/>
      <c r="J9" s="36"/>
    </row>
    <row r="10" spans="1:10" x14ac:dyDescent="0.25">
      <c r="A10" s="17" t="s">
        <v>26</v>
      </c>
      <c r="B10" s="31"/>
      <c r="C10" s="31"/>
      <c r="D10" s="31"/>
      <c r="E10" s="31"/>
      <c r="F10" s="31"/>
      <c r="G10" s="31"/>
      <c r="H10" s="31"/>
      <c r="I10" s="38"/>
      <c r="J10" s="36"/>
    </row>
    <row r="11" spans="1:10" ht="24" thickBot="1" x14ac:dyDescent="0.4">
      <c r="A11" s="17"/>
      <c r="B11" s="42" t="s">
        <v>43</v>
      </c>
      <c r="C11" s="31"/>
      <c r="D11" s="42" t="s">
        <v>44</v>
      </c>
      <c r="E11" s="31"/>
      <c r="F11" s="43" t="s">
        <v>31</v>
      </c>
      <c r="G11" s="31"/>
      <c r="H11" s="31"/>
      <c r="I11" s="38"/>
      <c r="J11" s="36"/>
    </row>
    <row r="12" spans="1:10" ht="31.9" customHeight="1" thickBot="1" x14ac:dyDescent="0.3">
      <c r="A12" s="44"/>
      <c r="B12" s="76">
        <f>F9</f>
        <v>0.44000000000000006</v>
      </c>
      <c r="C12" s="45" t="s">
        <v>47</v>
      </c>
      <c r="D12" s="78">
        <f>D5+B5</f>
        <v>0.56470000000000009</v>
      </c>
      <c r="E12" s="31" t="s">
        <v>18</v>
      </c>
      <c r="F12" s="78">
        <f>ROUND((B12/D12),4)</f>
        <v>0.7792</v>
      </c>
      <c r="G12" s="34" t="s">
        <v>45</v>
      </c>
      <c r="H12" s="31" t="s">
        <v>27</v>
      </c>
      <c r="I12" s="38"/>
      <c r="J12" s="36"/>
    </row>
    <row r="13" spans="1:10" ht="31.9" customHeight="1" thickBot="1" x14ac:dyDescent="0.3">
      <c r="A13" s="44"/>
      <c r="B13" s="79">
        <f>B12</f>
        <v>0.44000000000000006</v>
      </c>
      <c r="C13" s="45"/>
      <c r="D13" s="80">
        <f>B5+D5+F5</f>
        <v>1.0647000000000002</v>
      </c>
      <c r="E13" s="31" t="s">
        <v>18</v>
      </c>
      <c r="F13" s="81">
        <f>B13/D13</f>
        <v>0.41326195172349017</v>
      </c>
      <c r="G13" s="34"/>
      <c r="H13" s="31"/>
      <c r="I13" s="38"/>
      <c r="J13" s="36"/>
    </row>
    <row r="14" spans="1:10" ht="31.9" customHeight="1" thickBot="1" x14ac:dyDescent="0.3">
      <c r="A14" s="97" t="s">
        <v>46</v>
      </c>
      <c r="B14" s="98"/>
      <c r="C14" s="98"/>
      <c r="D14" s="98"/>
      <c r="E14" s="98"/>
      <c r="F14" s="98"/>
      <c r="G14" s="98"/>
      <c r="H14" s="98"/>
      <c r="I14" s="99"/>
      <c r="J14" s="36"/>
    </row>
    <row r="15" spans="1:10" ht="43.15" customHeight="1" x14ac:dyDescent="0.25">
      <c r="A15" s="17" t="s">
        <v>22</v>
      </c>
      <c r="B15" s="46" t="s">
        <v>20</v>
      </c>
      <c r="C15" s="47" t="s">
        <v>29</v>
      </c>
      <c r="D15" s="50" t="s">
        <v>30</v>
      </c>
      <c r="E15" s="46" t="s">
        <v>24</v>
      </c>
      <c r="F15" s="47" t="s">
        <v>29</v>
      </c>
      <c r="G15" s="50" t="s">
        <v>30</v>
      </c>
      <c r="H15" s="31"/>
      <c r="I15" s="38"/>
      <c r="J15" s="36"/>
    </row>
    <row r="16" spans="1:10" ht="30" customHeight="1" x14ac:dyDescent="0.25">
      <c r="A16" s="17">
        <v>1</v>
      </c>
      <c r="B16" s="73">
        <v>0.78380000000000005</v>
      </c>
      <c r="C16" s="74">
        <f>B16-$F$12</f>
        <v>4.6000000000000485E-3</v>
      </c>
      <c r="D16" s="75">
        <f>C16/F12</f>
        <v>5.9034907597536558E-3</v>
      </c>
      <c r="E16" s="51">
        <v>0.36659999999999998</v>
      </c>
      <c r="F16" s="51">
        <f>E16-$F$13</f>
        <v>-4.6661951723490191E-2</v>
      </c>
      <c r="G16" s="55">
        <f>F16/$F$13</f>
        <v>-0.1129113181818182</v>
      </c>
      <c r="H16" s="31"/>
      <c r="I16" s="38"/>
      <c r="J16" s="36"/>
    </row>
    <row r="17" spans="1:10" ht="30" customHeight="1" x14ac:dyDescent="0.25">
      <c r="A17" s="17">
        <v>2</v>
      </c>
      <c r="B17" s="73">
        <v>0.7732</v>
      </c>
      <c r="C17" s="74">
        <f t="shared" ref="C17:C21" si="0">B17-$F$12</f>
        <v>-6.0000000000000053E-3</v>
      </c>
      <c r="D17" s="75">
        <f t="shared" ref="D17:D21" si="1">C17/$F$12</f>
        <v>-7.7002053388090415E-3</v>
      </c>
      <c r="E17" s="51">
        <v>0.4</v>
      </c>
      <c r="F17" s="51">
        <f t="shared" ref="F17:F21" si="2">E17-$F$13</f>
        <v>-1.3261951723490151E-2</v>
      </c>
      <c r="G17" s="55">
        <f t="shared" ref="G17:G21" si="3">F17/$F$13</f>
        <v>-3.209090909090901E-2</v>
      </c>
      <c r="H17" s="31"/>
      <c r="I17" s="38"/>
      <c r="J17" s="36"/>
    </row>
    <row r="18" spans="1:10" ht="30" customHeight="1" x14ac:dyDescent="0.25">
      <c r="A18" s="17">
        <v>3</v>
      </c>
      <c r="B18" s="73">
        <v>0.78779999999999994</v>
      </c>
      <c r="C18" s="74">
        <f t="shared" si="0"/>
        <v>8.599999999999941E-3</v>
      </c>
      <c r="D18" s="75">
        <f t="shared" si="1"/>
        <v>1.1036960985626208E-2</v>
      </c>
      <c r="E18" s="51">
        <v>0.3962</v>
      </c>
      <c r="F18" s="51">
        <f t="shared" si="2"/>
        <v>-1.7061951723490176E-2</v>
      </c>
      <c r="G18" s="55">
        <f t="shared" si="3"/>
        <v>-4.1286045454545436E-2</v>
      </c>
      <c r="H18" s="31"/>
      <c r="I18" s="38"/>
      <c r="J18" s="36"/>
    </row>
    <row r="19" spans="1:10" ht="30" customHeight="1" x14ac:dyDescent="0.25">
      <c r="A19" s="17">
        <v>4</v>
      </c>
      <c r="B19" s="73">
        <v>0.73160000000000003</v>
      </c>
      <c r="C19" s="74">
        <f t="shared" si="0"/>
        <v>-4.7599999999999976E-2</v>
      </c>
      <c r="D19" s="75">
        <f t="shared" si="1"/>
        <v>-6.1088295687884979E-2</v>
      </c>
      <c r="E19" s="51">
        <v>0.4</v>
      </c>
      <c r="F19" s="51">
        <f t="shared" si="2"/>
        <v>-1.3261951723490151E-2</v>
      </c>
      <c r="G19" s="55">
        <f t="shared" si="3"/>
        <v>-3.209090909090901E-2</v>
      </c>
      <c r="H19" s="31"/>
      <c r="I19" s="38"/>
      <c r="J19" s="36"/>
    </row>
    <row r="20" spans="1:10" ht="30" customHeight="1" x14ac:dyDescent="0.25">
      <c r="A20" s="17">
        <v>5</v>
      </c>
      <c r="B20" s="73">
        <v>0.7823</v>
      </c>
      <c r="C20" s="74">
        <f t="shared" si="0"/>
        <v>3.0999999999999917E-3</v>
      </c>
      <c r="D20" s="75">
        <f t="shared" si="1"/>
        <v>3.9784394250513243E-3</v>
      </c>
      <c r="E20" s="51">
        <v>0.41</v>
      </c>
      <c r="F20" s="51">
        <f t="shared" si="2"/>
        <v>-3.2619517234901974E-3</v>
      </c>
      <c r="G20" s="55">
        <f t="shared" si="3"/>
        <v>-7.8931818181818478E-3</v>
      </c>
      <c r="H20" s="31"/>
      <c r="I20" s="38"/>
      <c r="J20" s="36"/>
    </row>
    <row r="21" spans="1:10" ht="40.15" customHeight="1" x14ac:dyDescent="0.25">
      <c r="A21" s="48" t="s">
        <v>23</v>
      </c>
      <c r="B21" s="73">
        <f>ROUND(AVERAGE(B16:B20),4)</f>
        <v>0.77170000000000005</v>
      </c>
      <c r="C21" s="74">
        <f t="shared" si="0"/>
        <v>-7.4999999999999512E-3</v>
      </c>
      <c r="D21" s="75">
        <f t="shared" si="1"/>
        <v>-9.6252566735112316E-3</v>
      </c>
      <c r="E21" s="51">
        <f t="shared" ref="E21" si="4">AVERAGE(E16:E20)</f>
        <v>0.39455999999999991</v>
      </c>
      <c r="F21" s="51">
        <f t="shared" si="2"/>
        <v>-1.8701951723490262E-2</v>
      </c>
      <c r="G21" s="55">
        <f t="shared" si="3"/>
        <v>-4.5254472727272912E-2</v>
      </c>
      <c r="H21" s="31"/>
      <c r="I21" s="38"/>
      <c r="J21" s="36"/>
    </row>
    <row r="22" spans="1:10" ht="16.5" thickBot="1" x14ac:dyDescent="0.3">
      <c r="A22" s="2"/>
      <c r="B22" s="3"/>
      <c r="C22" s="3"/>
      <c r="D22" s="3"/>
      <c r="E22" s="3"/>
      <c r="F22" s="3"/>
      <c r="G22" s="3"/>
      <c r="H22" s="3"/>
      <c r="I22" s="4"/>
    </row>
    <row r="23" spans="1:10" x14ac:dyDescent="0.25">
      <c r="A23" s="108" t="s">
        <v>51</v>
      </c>
      <c r="B23" s="109"/>
      <c r="C23" s="109"/>
      <c r="D23" s="109"/>
      <c r="E23" s="109"/>
      <c r="F23" s="109"/>
      <c r="G23" s="109"/>
      <c r="H23" s="109"/>
      <c r="I23" s="110"/>
    </row>
    <row r="24" spans="1:10" x14ac:dyDescent="0.25">
      <c r="A24" s="111"/>
      <c r="B24" s="112"/>
      <c r="C24" s="112"/>
      <c r="D24" s="112"/>
      <c r="E24" s="112"/>
      <c r="F24" s="112"/>
      <c r="G24" s="112"/>
      <c r="H24" s="112"/>
      <c r="I24" s="113"/>
    </row>
    <row r="25" spans="1:10" ht="40.15" customHeight="1" x14ac:dyDescent="0.25">
      <c r="A25" s="111"/>
      <c r="B25" s="112"/>
      <c r="C25" s="112"/>
      <c r="D25" s="112"/>
      <c r="E25" s="112"/>
      <c r="F25" s="112"/>
      <c r="G25" s="112"/>
      <c r="H25" s="112"/>
      <c r="I25" s="113"/>
    </row>
    <row r="26" spans="1:10" ht="40.15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10" ht="16.5" thickBot="1" x14ac:dyDescent="0.3">
      <c r="A27" s="114"/>
      <c r="B27" s="115"/>
      <c r="C27" s="115"/>
      <c r="D27" s="115"/>
      <c r="E27" s="115"/>
      <c r="F27" s="115"/>
      <c r="G27" s="115"/>
      <c r="H27" s="115"/>
      <c r="I27" s="116"/>
    </row>
  </sheetData>
  <mergeCells count="9">
    <mergeCell ref="A7:C7"/>
    <mergeCell ref="A14:I14"/>
    <mergeCell ref="A23:I27"/>
    <mergeCell ref="A1:C1"/>
    <mergeCell ref="D1:F1"/>
    <mergeCell ref="G1:I1"/>
    <mergeCell ref="A2:I3"/>
    <mergeCell ref="E4:E5"/>
    <mergeCell ref="A6:C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Example</vt:lpstr>
      <vt:lpstr>Sheet2</vt:lpstr>
      <vt:lpstr>blank</vt:lpstr>
      <vt:lpstr>Blnk Physical Science Version</vt:lpstr>
    </vt:vector>
  </TitlesOfParts>
  <Company>Elko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Ashleman</dc:creator>
  <cp:lastModifiedBy>Michael Ashleman</cp:lastModifiedBy>
  <cp:lastPrinted>2016-11-27T21:41:21Z</cp:lastPrinted>
  <dcterms:created xsi:type="dcterms:W3CDTF">2016-11-05T16:28:32Z</dcterms:created>
  <dcterms:modified xsi:type="dcterms:W3CDTF">2016-11-28T16:55:25Z</dcterms:modified>
</cp:coreProperties>
</file>